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7175" windowHeight="11160" tabRatio="771" activeTab="0"/>
  </bookViews>
  <sheets>
    <sheet name="基本情報" sheetId="1" r:id="rId1"/>
    <sheet name="合法木材証明書" sheetId="2" r:id="rId2"/>
    <sheet name="合法木材出荷明細書" sheetId="3" r:id="rId3"/>
    <sheet name="リスト" sheetId="4" r:id="rId4"/>
  </sheets>
  <externalReferences>
    <externalReference r:id="rId7"/>
    <externalReference r:id="rId8"/>
    <externalReference r:id="rId9"/>
  </externalReferences>
  <definedNames>
    <definedName name="_xlfn.IFERROR" hidden="1">#NAME?</definedName>
    <definedName name="ｈ27補助">'[2]〈第1面〉 '!$S$1:$S$2</definedName>
    <definedName name="_xlnm.Print_Area" localSheetId="0">'基本情報'!$A$1:$N$34</definedName>
    <definedName name="_xlnm.Print_Area" localSheetId="2">'合法木材出荷明細書'!$A$1:$Q$116</definedName>
    <definedName name="_xlnm.Print_Area" localSheetId="1">'合法木材証明書'!$A$1:$M$44</definedName>
    <definedName name="プレカット事業者名">'リスト'!$A$43:$A$49</definedName>
    <definedName name="間柱">'合法木材出荷明細書'!$X$13</definedName>
    <definedName name="区分" localSheetId="2">'合法木材出荷明細書'!$S$7:$S$9</definedName>
    <definedName name="区分">#REF!</definedName>
    <definedName name="区分2">'合法木材出荷明細書'!$S$7:$S$8</definedName>
    <definedName name="原木事業者名">'リスト'!$A$4:$A$10</definedName>
    <definedName name="原木住所">'リスト'!$B$4:$B$10</definedName>
    <definedName name="原木代表者名">'リスト'!$C$4:$C$10</definedName>
    <definedName name="原木団体認定番号">'リスト'!$E$4:$E$10</definedName>
    <definedName name="原木電話番号">'リスト'!$D$4:$D$10</definedName>
    <definedName name="産地" localSheetId="2">'合法木材出荷明細書'!$T$16:$T$18</definedName>
    <definedName name="産地">#REF!</definedName>
    <definedName name="産地2" localSheetId="2">#REF!</definedName>
    <definedName name="産地2">#REF!</definedName>
    <definedName name="産地ｈ２７">'合法木材出荷明細書'!$T$16:$T$19</definedName>
    <definedName name="施工者名" localSheetId="2">'[3]リスト'!$A$87:$A$170</definedName>
    <definedName name="施工者名">'リスト'!$A$96:$A$179</definedName>
    <definedName name="樹種" localSheetId="2">'合法木材出荷明細書'!$S$16:$S$17</definedName>
    <definedName name="樹種">'リスト'!$J$3:$J$8</definedName>
    <definedName name="樹種2" localSheetId="2">'合法木材出荷明細書'!$S$16:$S$19</definedName>
    <definedName name="樹種2">'[1]〈第2面〉記入例.'!$P$10:$P$13</definedName>
    <definedName name="樹種杉桧" localSheetId="2">'[3]リスト'!$J$3:$J$6</definedName>
    <definedName name="樹種杉桧">'リスト'!$J$3:$J$6</definedName>
    <definedName name="製材" localSheetId="2">'合法木材出荷明細書'!$U$16:$U$33</definedName>
    <definedName name="製材">#REF!</definedName>
    <definedName name="製材事業者名">'リスト'!$A$17:$A$39</definedName>
    <definedName name="製材所" localSheetId="2">'[3]リスト'!$A$14:$A$33</definedName>
    <definedName name="製材所">'リスト'!$A$17:$A$40</definedName>
    <definedName name="製材中国木材">'リスト'!$A$39</definedName>
    <definedName name="地域材製材事業者名">'リスト'!$A$17:$A$30</definedName>
    <definedName name="提出者区分" localSheetId="2">#REF!</definedName>
    <definedName name="提出者区分">#REF!</definedName>
    <definedName name="二次部材">'リスト'!$L$3:$L$15</definedName>
    <definedName name="流通事業者名">'リスト'!$A$55:$A$90</definedName>
    <definedName name="流通住所">'リスト'!$B$55:$B$90</definedName>
  </definedNames>
  <calcPr fullCalcOnLoad="1"/>
</workbook>
</file>

<file path=xl/comments1.xml><?xml version="1.0" encoding="utf-8"?>
<comments xmlns="http://schemas.openxmlformats.org/spreadsheetml/2006/main">
  <authors>
    <author>ibasapo</author>
  </authors>
  <commentList>
    <comment ref="D14" authorId="0">
      <text>
        <r>
          <rPr>
            <b/>
            <sz val="9"/>
            <rFont val="ＭＳ Ｐゴシック"/>
            <family val="3"/>
          </rPr>
          <t>ここをクリック</t>
        </r>
      </text>
    </comment>
    <comment ref="D19" authorId="0">
      <text>
        <r>
          <rPr>
            <b/>
            <sz val="9"/>
            <rFont val="ＭＳ Ｐゴシック"/>
            <family val="3"/>
          </rPr>
          <t>この枠に物件名を記入</t>
        </r>
      </text>
    </comment>
    <comment ref="D23" authorId="0">
      <text>
        <r>
          <rPr>
            <b/>
            <sz val="9"/>
            <rFont val="ＭＳ Ｐゴシック"/>
            <family val="3"/>
          </rPr>
          <t>納入場所を記入</t>
        </r>
      </text>
    </comment>
    <comment ref="D26" authorId="0">
      <text>
        <r>
          <rPr>
            <b/>
            <sz val="9"/>
            <rFont val="ＭＳ Ｐゴシック"/>
            <family val="3"/>
          </rPr>
          <t>施工者に提出した日を記入</t>
        </r>
      </text>
    </comment>
    <comment ref="D21" authorId="0">
      <text>
        <r>
          <rPr>
            <b/>
            <sz val="9"/>
            <rFont val="ＭＳ Ｐゴシック"/>
            <family val="3"/>
          </rPr>
          <t>出荷した日時を記入</t>
        </r>
      </text>
    </comment>
  </commentList>
</comments>
</file>

<file path=xl/sharedStrings.xml><?xml version="1.0" encoding="utf-8"?>
<sst xmlns="http://schemas.openxmlformats.org/spreadsheetml/2006/main" count="738" uniqueCount="478">
  <si>
    <t>殿</t>
  </si>
  <si>
    <t>（注）</t>
  </si>
  <si>
    <t xml:space="preserve">                                                     記</t>
  </si>
  <si>
    <t>電話番号</t>
  </si>
  <si>
    <t>４　納入場所</t>
  </si>
  <si>
    <t>３　納材内容</t>
  </si>
  <si>
    <t>合法木材証明書</t>
  </si>
  <si>
    <t>樹種</t>
  </si>
  <si>
    <t>等級</t>
  </si>
  <si>
    <t>長さ（ｍ）</t>
  </si>
  <si>
    <t>数量</t>
  </si>
  <si>
    <t>判定</t>
  </si>
  <si>
    <t>事業者の所在地</t>
  </si>
  <si>
    <t>事業者の名称</t>
  </si>
  <si>
    <t>代表者の氏名</t>
  </si>
  <si>
    <t>団体認定番号　</t>
  </si>
  <si>
    <t>1　物件名</t>
  </si>
  <si>
    <t xml:space="preserve">２　出荷日時 </t>
  </si>
  <si>
    <t>邸新築工事</t>
  </si>
  <si>
    <t>原木グループ</t>
  </si>
  <si>
    <t>事業者名</t>
  </si>
  <si>
    <t>住所</t>
  </si>
  <si>
    <t>代表者名</t>
  </si>
  <si>
    <t>電話番号</t>
  </si>
  <si>
    <t>団体認定番号</t>
  </si>
  <si>
    <t>茨城県森林組合連合会</t>
  </si>
  <si>
    <t>製材所グループ</t>
  </si>
  <si>
    <t>プレカットグループ</t>
  </si>
  <si>
    <t>流通グループ</t>
  </si>
  <si>
    <t>合法木材・・合法性又は持続可能性の証明された木材あるいはＦＳＣ森林認証を得た森林から伐採された木材。</t>
  </si>
  <si>
    <t>基本情報入力画面</t>
  </si>
  <si>
    <t>施工グループ</t>
  </si>
  <si>
    <t>杉山建築</t>
  </si>
  <si>
    <t>黒沢建築</t>
  </si>
  <si>
    <t>施工者名</t>
  </si>
  <si>
    <t>物件名</t>
  </si>
  <si>
    <t>出荷日時</t>
  </si>
  <si>
    <t>納入場所</t>
  </si>
  <si>
    <t>年</t>
  </si>
  <si>
    <t>月</t>
  </si>
  <si>
    <t>日</t>
  </si>
  <si>
    <t>邸新築工事</t>
  </si>
  <si>
    <t>←黒枠をクリックして施工者を選んでください。</t>
  </si>
  <si>
    <t>書類提出日</t>
  </si>
  <si>
    <t>平成</t>
  </si>
  <si>
    <t>①この証明書を作成する流通業者を下記に入力してください。</t>
  </si>
  <si>
    <t>②この証明書を渡す施工者名を下記に入力してください。</t>
  </si>
  <si>
    <t>平成</t>
  </si>
  <si>
    <t>年</t>
  </si>
  <si>
    <t>月</t>
  </si>
  <si>
    <t>日</t>
  </si>
  <si>
    <t>印</t>
  </si>
  <si>
    <t>④合法木材出荷明細書に数量等記入（結果がＯＫとなることを確認してください。）</t>
  </si>
  <si>
    <t>以上</t>
  </si>
  <si>
    <t xml:space="preserve">    ↑合法木材事業者認定書が揃えられない場合は茨城・森から家Ｎｅｔが実績報告時に添付します。</t>
  </si>
  <si>
    <t>⑤押印後、原木・製材・プレカット・流通の合法木材事業者認定書の写しを添付して施工者へ提出（1部）</t>
  </si>
  <si>
    <t>協和木材　株式会社</t>
  </si>
  <si>
    <t>株式会社　荒川材木店</t>
  </si>
  <si>
    <t>合名会社　皆川材木店</t>
  </si>
  <si>
    <t>二宮木材　株式会社</t>
  </si>
  <si>
    <t>株式会社　ヤマサンワタナベ</t>
  </si>
  <si>
    <t>株式会社　林産</t>
  </si>
  <si>
    <t>八溝多賀木材乾燥　協同組合</t>
  </si>
  <si>
    <t>磐城共栄木材　合資会社</t>
  </si>
  <si>
    <t>有限会社　鉾田製材所</t>
  </si>
  <si>
    <t>有限会社　野上製材所</t>
  </si>
  <si>
    <t>有限会社　皆川製材所</t>
  </si>
  <si>
    <t>有限会社　森嶋林業</t>
  </si>
  <si>
    <t>株式会社　東山木材</t>
  </si>
  <si>
    <t>テクノウッドワークス　株式会社</t>
  </si>
  <si>
    <t>株式会社　三ツワ</t>
  </si>
  <si>
    <t>江間忠ｳｯﾄﾞﾍﾞｰｽ鹿島　株式会社</t>
  </si>
  <si>
    <t>株式会社　カクライ</t>
  </si>
  <si>
    <t>茨城東部プレカット　協同組合</t>
  </si>
  <si>
    <t>水府プレカット事業　協同組合</t>
  </si>
  <si>
    <t>株式会社　茨城木材相互市場</t>
  </si>
  <si>
    <t>株式会社　前川林業</t>
  </si>
  <si>
    <t>株式会社　本田</t>
  </si>
  <si>
    <t>ソレックスカントウ　株式会社</t>
  </si>
  <si>
    <t>株式会社　潮田木材店</t>
  </si>
  <si>
    <t>有限会社　オガワ</t>
  </si>
  <si>
    <t>有限会社　ヒダ</t>
  </si>
  <si>
    <t>合名会社　桝屋商店</t>
  </si>
  <si>
    <t>有限会社　尾又材木店</t>
  </si>
  <si>
    <t>株式会社　井戸川建築</t>
  </si>
  <si>
    <t>株式会社　棟匠ライフ</t>
  </si>
  <si>
    <t>有限会社　椿山住宅販売</t>
  </si>
  <si>
    <t>株式会社　ワカバハウス</t>
  </si>
  <si>
    <t>株式会社　オーヌキ</t>
  </si>
  <si>
    <t>株式会社　木村住建</t>
  </si>
  <si>
    <t>株式会社　サンハウス</t>
  </si>
  <si>
    <t>株式会社　島田材木店</t>
  </si>
  <si>
    <t>有限会社　エコライズ</t>
  </si>
  <si>
    <t>有限会社　荒井工務店</t>
  </si>
  <si>
    <t>有限会社　スワナオ住建</t>
  </si>
  <si>
    <t>鈴木建装</t>
  </si>
  <si>
    <t>←合法木材団体認定番号を記入してください。</t>
  </si>
  <si>
    <t>←黒枠部分を記入してください。</t>
  </si>
  <si>
    <t>巾（mm）</t>
  </si>
  <si>
    <t>厚（mm）</t>
  </si>
  <si>
    <r>
      <t>材積（㎥）</t>
    </r>
    <r>
      <rPr>
        <sz val="8"/>
        <color indexed="8"/>
        <rFont val="ＭＳ Ｐゴシック"/>
        <family val="3"/>
      </rPr>
      <t>小数点第5位四捨五入</t>
    </r>
  </si>
  <si>
    <t>柱</t>
  </si>
  <si>
    <t>茨城県</t>
  </si>
  <si>
    <t>栃木県</t>
  </si>
  <si>
    <t>福島県</t>
  </si>
  <si>
    <t>柱の合計</t>
  </si>
  <si>
    <t>梁・桁</t>
  </si>
  <si>
    <t>梁・桁の合計</t>
  </si>
  <si>
    <t>土台</t>
  </si>
  <si>
    <t>土台の合計</t>
  </si>
  <si>
    <t>製材所名</t>
  </si>
  <si>
    <t>代表者の氏名</t>
  </si>
  <si>
    <t>事業者の所在地</t>
  </si>
  <si>
    <t>事業者の名称</t>
  </si>
  <si>
    <t>有限会社　藤枝商店</t>
  </si>
  <si>
    <t>株式会社　本田谷田部</t>
  </si>
  <si>
    <t>株式会社　長谷川萬治商店</t>
  </si>
  <si>
    <t>齋藤工務店</t>
  </si>
  <si>
    <t>株式会社　エス・ディ・ワークス</t>
  </si>
  <si>
    <t>桧</t>
  </si>
  <si>
    <t>杉</t>
  </si>
  <si>
    <t>杉KD</t>
  </si>
  <si>
    <t>桧KD</t>
  </si>
  <si>
    <t>母屋</t>
  </si>
  <si>
    <t>棟木</t>
  </si>
  <si>
    <t>隅木</t>
  </si>
  <si>
    <t>谷木</t>
  </si>
  <si>
    <t>小屋束</t>
  </si>
  <si>
    <t>火打</t>
  </si>
  <si>
    <t>垂木</t>
  </si>
  <si>
    <t>大引</t>
  </si>
  <si>
    <t>地束</t>
  </si>
  <si>
    <t>柱</t>
  </si>
  <si>
    <t>梁・桁</t>
  </si>
  <si>
    <t>土台</t>
  </si>
  <si>
    <t>部位</t>
  </si>
  <si>
    <t>株式会社　栃毛木材工業</t>
  </si>
  <si>
    <t>茨城県常陸大宮市宮の郷2153-23</t>
  </si>
  <si>
    <t>栃木県那須塩原市四区町741-5</t>
  </si>
  <si>
    <t>福島県いわき市勿来町酒井北境1番地</t>
  </si>
  <si>
    <t>茨城県常陸大宮市小田野146</t>
  </si>
  <si>
    <t>東京都江東区東陽五丁目30番13号東京原木会館</t>
  </si>
  <si>
    <t>栃木県鹿沼市下永野777</t>
  </si>
  <si>
    <t>西北プライウッド　株式会社</t>
  </si>
  <si>
    <t>茨城県笠間市稲田1410</t>
  </si>
  <si>
    <t>茨城県常陸大宮市山方1315</t>
  </si>
  <si>
    <t>茨城県常陸大宮市宮の郷2153-30</t>
  </si>
  <si>
    <t>茨城県常陸大宮市山方637番地</t>
  </si>
  <si>
    <t>茨城県常陸大宮市上小瀬2653番地</t>
  </si>
  <si>
    <t>茨城県那珂郡東海村舟石川駅西三丁目11番14号</t>
  </si>
  <si>
    <t>茨城県笠間市稲田678番地2</t>
  </si>
  <si>
    <t>栃木県矢板市東町1178番地</t>
  </si>
  <si>
    <t>福島県いわき市渡辺町泉田字長者平39-2</t>
  </si>
  <si>
    <t>茨城県常陸大宮市高部3977</t>
  </si>
  <si>
    <t>茨城県常陸太田市小菅町728</t>
  </si>
  <si>
    <t>東京都文京区本郷1丁目25番5号</t>
  </si>
  <si>
    <t>大部林業製材所</t>
  </si>
  <si>
    <t>株式会社　キョーリン</t>
  </si>
  <si>
    <t>株式会社　藤井製材所</t>
  </si>
  <si>
    <t>029-221-3111</t>
  </si>
  <si>
    <t>茨城県水戸市渋井町50番地</t>
  </si>
  <si>
    <t>茨城県神栖市息栖3941-9</t>
  </si>
  <si>
    <t>茨城県鹿嶋市平井2276番地8</t>
  </si>
  <si>
    <t>茨城県日立市川尻町1-34-25</t>
  </si>
  <si>
    <t>茨城県高萩市安良川774</t>
  </si>
  <si>
    <t>茨城県水戸市浜田1丁目2番31号</t>
  </si>
  <si>
    <t>茨城県小美玉市中野谷115のイ</t>
  </si>
  <si>
    <t>茨城県つくば市北条5044</t>
  </si>
  <si>
    <t>茨城県土浦市東真鍋町9番35号</t>
  </si>
  <si>
    <t>茨城県東茨城郡茨城町城之内720</t>
  </si>
  <si>
    <t>茨城県つくば市谷田部6101番地</t>
  </si>
  <si>
    <t>茨城県ひたちなか市稲田935</t>
  </si>
  <si>
    <t>茨城県笠間市笠間115番地</t>
  </si>
  <si>
    <t>茨城県常陸太田市中染町2850</t>
  </si>
  <si>
    <t>茨城県ひたちなか市山崎113番地1</t>
  </si>
  <si>
    <t>茨城県東茨城郡城里町下青山1084-1</t>
  </si>
  <si>
    <t>茨城県常陸太田市箕町1075-9</t>
  </si>
  <si>
    <t>栃木県鹿沼市さつき町16-1</t>
  </si>
  <si>
    <t>株式会社　久米工務店</t>
  </si>
  <si>
    <t>株式会社　茨城県南木造住宅センター</t>
  </si>
  <si>
    <t>株式会社　ポエムガーデンハウス</t>
  </si>
  <si>
    <t>とみた建築工房</t>
  </si>
  <si>
    <t>有限会社　福田建設</t>
  </si>
  <si>
    <t>茨城県東茨城郡大洗町五反田535</t>
  </si>
  <si>
    <t>茨城県石岡市若松二丁目9番2号</t>
  </si>
  <si>
    <t>茨城県水戸市吉沢町752番地の3</t>
  </si>
  <si>
    <t>茨城県日立市十王町伊師本郷1203番地103</t>
  </si>
  <si>
    <t>茨城県水戸市千波町460番地2</t>
  </si>
  <si>
    <t>茨城県つくば市千現一丁目12番の6</t>
  </si>
  <si>
    <t>茨城県日立市川尻町六丁目45番29号</t>
  </si>
  <si>
    <t>茨城県水戸市見和2丁目547-3</t>
  </si>
  <si>
    <t>茨城県東茨城郡城里町勝見沢56</t>
  </si>
  <si>
    <t>茨城県水戸市笠原町288番地12</t>
  </si>
  <si>
    <t>茨城県東茨城郡茨城町城之内749</t>
  </si>
  <si>
    <t>茨城県水戸市河和田一丁目1814番地6</t>
  </si>
  <si>
    <t>茨城県ひたちなか市美田多町581-3</t>
  </si>
  <si>
    <t>茨城県つくば市花室991番地6</t>
  </si>
  <si>
    <t>茨城県古河市静町5-7</t>
  </si>
  <si>
    <t>茨城県つくば市研究学園6丁目51番地2</t>
  </si>
  <si>
    <t>茨城県水戸市新荘2-7-13</t>
  </si>
  <si>
    <t>③平成27年度地域型住宅グリーン化事業の物件の情報を記入してください。</t>
  </si>
  <si>
    <t>邸新築工事</t>
  </si>
  <si>
    <r>
      <t>地域材1・・・・会が定める茨城・栃木・福島の３県から出材された</t>
    </r>
    <r>
      <rPr>
        <sz val="9"/>
        <color indexed="10"/>
        <rFont val="ＭＳ Ｐゴシック"/>
        <family val="3"/>
      </rPr>
      <t>杉・桧材</t>
    </r>
    <r>
      <rPr>
        <sz val="9"/>
        <color indexed="8"/>
        <rFont val="ＭＳ Ｐゴシック"/>
        <family val="3"/>
      </rPr>
      <t>を示す。</t>
    </r>
  </si>
  <si>
    <t>主要構造材（柱・梁・桁・土台）</t>
  </si>
  <si>
    <t>間柱</t>
  </si>
  <si>
    <t>NO</t>
  </si>
  <si>
    <t>区分</t>
  </si>
  <si>
    <t>区分1</t>
  </si>
  <si>
    <t>区分2</t>
  </si>
  <si>
    <t>区分3</t>
  </si>
  <si>
    <t>/</t>
  </si>
  <si>
    <t>杉</t>
  </si>
  <si>
    <t>母屋</t>
  </si>
  <si>
    <t>桧</t>
  </si>
  <si>
    <t>棟木</t>
  </si>
  <si>
    <t>杉KD</t>
  </si>
  <si>
    <t>隅木</t>
  </si>
  <si>
    <t>桧KD</t>
  </si>
  <si>
    <t>国内</t>
  </si>
  <si>
    <t>谷木</t>
  </si>
  <si>
    <t>小屋束</t>
  </si>
  <si>
    <r>
      <t>区分ごとの小計　</t>
    </r>
    <r>
      <rPr>
        <sz val="8"/>
        <color indexed="8"/>
        <rFont val="ＭＳ Ｐゴシック"/>
        <family val="3"/>
      </rPr>
      <t>小数点第3位切捨</t>
    </r>
  </si>
  <si>
    <t>火打</t>
  </si>
  <si>
    <t>垂木</t>
  </si>
  <si>
    <t>大引</t>
  </si>
  <si>
    <t>地束</t>
  </si>
  <si>
    <r>
      <t>区分ごとの小計</t>
    </r>
    <r>
      <rPr>
        <sz val="8"/>
        <color indexed="8"/>
        <rFont val="ＭＳ Ｐゴシック"/>
        <family val="3"/>
      </rPr>
      <t>　小数点第3位切捨</t>
    </r>
  </si>
  <si>
    <r>
      <t>柱・梁・桁・土台　地域材（区分1+区分2）の合計　</t>
    </r>
    <r>
      <rPr>
        <sz val="8"/>
        <color indexed="8"/>
        <rFont val="ＭＳ Ｐゴシック"/>
        <family val="3"/>
      </rPr>
      <t>小数点第3位切捨</t>
    </r>
  </si>
  <si>
    <r>
      <t>柱・梁・桁・土台の合計</t>
    </r>
    <r>
      <rPr>
        <sz val="8"/>
        <color indexed="8"/>
        <rFont val="ＭＳ Ｐゴシック"/>
        <family val="3"/>
      </rPr>
      <t>　小数点第3位切捨</t>
    </r>
  </si>
  <si>
    <t>割合</t>
  </si>
  <si>
    <t>区分1+区分2　60％以上　判定ＯＫ　60％未満　判定ＮＧ</t>
  </si>
  <si>
    <t>区分</t>
  </si>
  <si>
    <t>区分3</t>
  </si>
  <si>
    <t>NO</t>
  </si>
  <si>
    <t>区分2</t>
  </si>
  <si>
    <r>
      <t>区分ごとの小計　</t>
    </r>
    <r>
      <rPr>
        <sz val="8"/>
        <color indexed="8"/>
        <rFont val="ＭＳ Ｐゴシック"/>
        <family val="3"/>
      </rPr>
      <t>小数点第3位切捨</t>
    </r>
  </si>
  <si>
    <t>１棟当たり</t>
  </si>
  <si>
    <t>㎥以上必要</t>
  </si>
  <si>
    <t>その他の部材　（　結の合板　等を記入）</t>
  </si>
  <si>
    <t>結の合板</t>
  </si>
  <si>
    <t>針葉樹合板</t>
  </si>
  <si>
    <r>
      <t>その他の部材の合計　</t>
    </r>
    <r>
      <rPr>
        <sz val="8"/>
        <color indexed="8"/>
        <rFont val="ＭＳ Ｐゴシック"/>
        <family val="3"/>
      </rPr>
      <t>小数点第3位切捨</t>
    </r>
  </si>
  <si>
    <t xml:space="preserve">共通木材明細書1+2　材積合計                    </t>
  </si>
  <si>
    <t>合法木材出荷明細書1　</t>
  </si>
  <si>
    <t>印</t>
  </si>
  <si>
    <t>電話番号</t>
  </si>
  <si>
    <t>団体認定番号　</t>
  </si>
  <si>
    <t>合法木材出荷明細書2</t>
  </si>
  <si>
    <t>下記の物件は、</t>
  </si>
  <si>
    <t>地域材・・・・①茨城・森から家Netが定める茨城・栃木・福島の３県から出材された合法木材である杉・桧材を示す。</t>
  </si>
  <si>
    <t>【合法木材出荷明細書の区分　「1」】</t>
  </si>
  <si>
    <t>【合法木材出荷明細書の区分　「2」】</t>
  </si>
  <si>
    <t>ことを証明します。</t>
  </si>
  <si>
    <r>
      <t>茨城・森から家Netが定める「</t>
    </r>
    <r>
      <rPr>
        <sz val="14"/>
        <color indexed="8"/>
        <rFont val="ＭＳ Ｐゴシック"/>
        <family val="3"/>
      </rPr>
      <t>地域材</t>
    </r>
    <r>
      <rPr>
        <sz val="13"/>
        <color indexed="8"/>
        <rFont val="ＭＳ Ｐゴシック"/>
        <family val="3"/>
      </rPr>
      <t>」（</t>
    </r>
    <r>
      <rPr>
        <sz val="12"/>
        <color indexed="8"/>
        <rFont val="ＭＳ Ｐゴシック"/>
        <family val="3"/>
      </rPr>
      <t>合法木材出荷明細書1、2の区分「</t>
    </r>
    <r>
      <rPr>
        <sz val="14"/>
        <color indexed="8"/>
        <rFont val="ＭＳ Ｐゴシック"/>
        <family val="3"/>
      </rPr>
      <t>1</t>
    </r>
    <r>
      <rPr>
        <sz val="12"/>
        <color indexed="8"/>
        <rFont val="ＭＳ Ｐゴシック"/>
        <family val="3"/>
      </rPr>
      <t>」、「</t>
    </r>
    <r>
      <rPr>
        <sz val="14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」）</t>
    </r>
    <r>
      <rPr>
        <sz val="13"/>
        <color indexed="8"/>
        <rFont val="ＭＳ Ｐゴシック"/>
        <family val="3"/>
      </rPr>
      <t>を使用している</t>
    </r>
  </si>
  <si>
    <t>別紙「合法木材出荷明細書  1、2    」参照</t>
  </si>
  <si>
    <r>
      <t>合法木材・・</t>
    </r>
    <r>
      <rPr>
        <sz val="9"/>
        <color indexed="8"/>
        <rFont val="ＭＳ Ｐゴシック"/>
        <family val="3"/>
      </rPr>
      <t>合法性又は持続可能性の証明・ＦＳＣ森林認証を得た森林から伐採された材料</t>
    </r>
  </si>
  <si>
    <t>区分3・・・・・・米松・注入木材・集成材等　（区分1,2以外の合法木材を全て含む）</t>
  </si>
  <si>
    <t xml:space="preserve">共通木材明細書1+2　全材積合計                    </t>
  </si>
  <si>
    <r>
      <t>地域材（区分1+区分2）の小計　</t>
    </r>
    <r>
      <rPr>
        <sz val="8"/>
        <color indexed="8"/>
        <rFont val="ＭＳ Ｐゴシック"/>
        <family val="3"/>
      </rPr>
      <t>小数点第3位切捨</t>
    </r>
  </si>
  <si>
    <r>
      <t>地域材（区分1+区分2）の合計　</t>
    </r>
    <r>
      <rPr>
        <sz val="8"/>
        <color indexed="8"/>
        <rFont val="ＭＳ Ｐゴシック"/>
        <family val="3"/>
      </rPr>
      <t>小数点第3位切捨</t>
    </r>
  </si>
  <si>
    <r>
      <t>区分１・・・・・・合法木材である地域材1</t>
    </r>
    <r>
      <rPr>
        <sz val="8"/>
        <color indexed="8"/>
        <rFont val="ＭＳ Ｐゴシック"/>
        <family val="3"/>
      </rPr>
      <t>　（八溝材　杉・桧　グループ構成員出荷材）　　</t>
    </r>
  </si>
  <si>
    <t>全市連080-02</t>
  </si>
  <si>
    <t>片岡建設　株式会社</t>
  </si>
  <si>
    <t>打越　芳男</t>
  </si>
  <si>
    <t>打越　芳男</t>
  </si>
  <si>
    <t>佐藤　信勝</t>
  </si>
  <si>
    <t>二ノ宮　泰爾</t>
  </si>
  <si>
    <t>皆川　晃寿</t>
  </si>
  <si>
    <t>佐川　広興</t>
  </si>
  <si>
    <t>関口　弘</t>
  </si>
  <si>
    <t>荒川　仁弥</t>
  </si>
  <si>
    <t>0294703620</t>
  </si>
  <si>
    <t>0287360056</t>
  </si>
  <si>
    <t>0295582031</t>
  </si>
  <si>
    <t>0358575225</t>
  </si>
  <si>
    <t>0289840036</t>
  </si>
  <si>
    <t>0246657775</t>
  </si>
  <si>
    <t>株式会社　押田製材所</t>
  </si>
  <si>
    <t>福島県東白川郡矢祭町大字東舘字桃木町15番地</t>
  </si>
  <si>
    <t>野上　満正</t>
  </si>
  <si>
    <t>小河原　豊</t>
  </si>
  <si>
    <t>森嶋　吉延</t>
  </si>
  <si>
    <t>鉾田　樹一</t>
  </si>
  <si>
    <t>渡辺　敦史</t>
  </si>
  <si>
    <t>和田　義夫</t>
  </si>
  <si>
    <t>石川　忠幸</t>
  </si>
  <si>
    <t>井上　篤博</t>
  </si>
  <si>
    <t>押田　洋平</t>
  </si>
  <si>
    <t>大貫　博光</t>
  </si>
  <si>
    <t>皆川　正一</t>
  </si>
  <si>
    <t>友常　恭典</t>
  </si>
  <si>
    <t>0295572600</t>
  </si>
  <si>
    <t>0294762725</t>
  </si>
  <si>
    <t>0295572059</t>
  </si>
  <si>
    <t>0295562303</t>
  </si>
  <si>
    <t>0296742348</t>
  </si>
  <si>
    <t>0287430755</t>
  </si>
  <si>
    <t>0246561771</t>
  </si>
  <si>
    <t>0295582629</t>
  </si>
  <si>
    <t>0338161037</t>
  </si>
  <si>
    <t>0247463138</t>
  </si>
  <si>
    <t>0292822015</t>
  </si>
  <si>
    <t>0294822408</t>
  </si>
  <si>
    <t>0296742032</t>
  </si>
  <si>
    <t>東京都江東区富岡2-11-6</t>
  </si>
  <si>
    <t>吉成　正伸</t>
  </si>
  <si>
    <t>川崎　升夫</t>
  </si>
  <si>
    <t>加倉井　庄</t>
  </si>
  <si>
    <t>中原　敬子</t>
  </si>
  <si>
    <t>早川　孝男</t>
  </si>
  <si>
    <t>伊藤　泰彦</t>
  </si>
  <si>
    <t>長谷川　健治</t>
  </si>
  <si>
    <t>0294851811</t>
  </si>
  <si>
    <t>0292655510</t>
  </si>
  <si>
    <t>0292882871</t>
  </si>
  <si>
    <t>0294763000</t>
  </si>
  <si>
    <t>0289720107</t>
  </si>
  <si>
    <t>0299907381</t>
  </si>
  <si>
    <t>0352455400</t>
  </si>
  <si>
    <t>梅原材木店</t>
  </si>
  <si>
    <t>有限会社　大山材木店</t>
  </si>
  <si>
    <t>株式会社　宇留鷲材木店</t>
  </si>
  <si>
    <t>有限会社　荒木田材木店</t>
  </si>
  <si>
    <t>ＪＫみと　株式会社</t>
  </si>
  <si>
    <t>株式会社　小林材木店</t>
  </si>
  <si>
    <t>株式会社　八千代商事</t>
  </si>
  <si>
    <t>有限会社　沖山製材所</t>
  </si>
  <si>
    <t>有限会社　吉原材木店</t>
  </si>
  <si>
    <t>茨城県日立市東多賀町2-12-6</t>
  </si>
  <si>
    <t>茨城県水戸市青柳町775-1</t>
  </si>
  <si>
    <t>茨城県ひたちなか市津田八軒2768</t>
  </si>
  <si>
    <t>茨城県行方市井上1539-2</t>
  </si>
  <si>
    <t>茨城県東茨城郡大洗町磯浜1881</t>
  </si>
  <si>
    <t>茨城県日立市川尻町5-36-18</t>
  </si>
  <si>
    <t>茨城県日立市若葉町3丁目3番5号</t>
  </si>
  <si>
    <t>茨城県つくば市遠東1215</t>
  </si>
  <si>
    <t>茨城県那珂市豊喰124-2</t>
  </si>
  <si>
    <t>潮田　吉則</t>
  </si>
  <si>
    <t>梅原　郁夫</t>
  </si>
  <si>
    <t>大部　秀也</t>
  </si>
  <si>
    <t>大山　宜孝</t>
  </si>
  <si>
    <t>前川　静夫</t>
  </si>
  <si>
    <t>宇留鷲　友保</t>
  </si>
  <si>
    <t>堀米　孝造</t>
  </si>
  <si>
    <t>荒木田　守</t>
  </si>
  <si>
    <t>飛田　守</t>
  </si>
  <si>
    <t>小林　康祐</t>
  </si>
  <si>
    <t>肥田　芳宣</t>
  </si>
  <si>
    <t>尾又　昌</t>
  </si>
  <si>
    <t>鈴木　勇輝</t>
  </si>
  <si>
    <t>藤枝　弘逸</t>
  </si>
  <si>
    <t>小川　英雄</t>
  </si>
  <si>
    <t>本田　武</t>
  </si>
  <si>
    <t>藤井　重雄</t>
  </si>
  <si>
    <t>福地　秀太郎</t>
  </si>
  <si>
    <t>沖山　哲夫</t>
  </si>
  <si>
    <t>吉原　勝雄</t>
  </si>
  <si>
    <t>0292213111</t>
  </si>
  <si>
    <t>0299920838</t>
  </si>
  <si>
    <t>0294330034</t>
  </si>
  <si>
    <t>0293222682</t>
  </si>
  <si>
    <t>0292255936</t>
  </si>
  <si>
    <t>0299470131</t>
  </si>
  <si>
    <t>0292736831</t>
  </si>
  <si>
    <t>0298222211</t>
  </si>
  <si>
    <t>0299560032</t>
  </si>
  <si>
    <t>0292692295</t>
  </si>
  <si>
    <t>0294423361</t>
  </si>
  <si>
    <t>0299908525</t>
  </si>
  <si>
    <t>0298670155</t>
  </si>
  <si>
    <t>0294432372</t>
  </si>
  <si>
    <t>05055236688</t>
  </si>
  <si>
    <t>0292936122</t>
  </si>
  <si>
    <t>0292215250</t>
  </si>
  <si>
    <t>0298380611</t>
  </si>
  <si>
    <t>0296720166</t>
  </si>
  <si>
    <t>0294228448</t>
  </si>
  <si>
    <t>0298473219</t>
  </si>
  <si>
    <t>0292952211</t>
  </si>
  <si>
    <t>全市連080-02</t>
  </si>
  <si>
    <t>合法茨城県木連認定第026号</t>
  </si>
  <si>
    <t>合法茨城県木連認定第048号</t>
  </si>
  <si>
    <t>合法茨城県木連認定第134号</t>
  </si>
  <si>
    <t>合法茨城県木連認定第177号</t>
  </si>
  <si>
    <t>合法茨城県木連認定第158号</t>
  </si>
  <si>
    <t>合法茨城県木連認定第047号</t>
  </si>
  <si>
    <t>合法茨城県木連認定第074号</t>
  </si>
  <si>
    <t>合法茨城県木連認定第068号</t>
  </si>
  <si>
    <t>合法茨城県木連認定第178号</t>
  </si>
  <si>
    <t>合法茨城県木連認定第171号</t>
  </si>
  <si>
    <t>浅野工務店</t>
  </si>
  <si>
    <t>西野建築</t>
  </si>
  <si>
    <t>飛田工務所</t>
  </si>
  <si>
    <t>大塚建築設計事務所</t>
  </si>
  <si>
    <t>髙野住建</t>
  </si>
  <si>
    <t>渡邉建築</t>
  </si>
  <si>
    <t>飯田建築 株式会社</t>
  </si>
  <si>
    <t>株式会社　モリハウジング</t>
  </si>
  <si>
    <t>株式会社　ＡＵ建築設計事務所</t>
  </si>
  <si>
    <t>空間建築工房</t>
  </si>
  <si>
    <t>茨城県日立市中成沢町4-5-8</t>
  </si>
  <si>
    <t>茨城県日立市南高野町2-21-58</t>
  </si>
  <si>
    <t>茨城県水戸市栗崎町1345番地</t>
  </si>
  <si>
    <t>茨城県日立市東成沢町2-1-41</t>
  </si>
  <si>
    <t>茨城県行方市荒宿269</t>
  </si>
  <si>
    <t>茨城県日立市水木町1-25-9</t>
  </si>
  <si>
    <t>茨城県笠間市上加賀田1515番地1</t>
  </si>
  <si>
    <t>茨城県行方市成田950</t>
  </si>
  <si>
    <t>茨城県日立市助川町2丁目1-19</t>
  </si>
  <si>
    <t>茨城県笠間市上加賀田369-1</t>
  </si>
  <si>
    <t>茨城県那珂市中里1566番地2</t>
  </si>
  <si>
    <t>茨城県鉾田市大竹36</t>
  </si>
  <si>
    <t>茨城県ひたちなか市稲田937</t>
  </si>
  <si>
    <t>小野瀬　大成</t>
  </si>
  <si>
    <t>島田　恵一</t>
  </si>
  <si>
    <t>諏訪　聖一</t>
  </si>
  <si>
    <t>菊池　典子</t>
  </si>
  <si>
    <t>浅野　和彦</t>
  </si>
  <si>
    <t>中山　昭</t>
  </si>
  <si>
    <t>西野　保夫</t>
  </si>
  <si>
    <t>井戸川　照士</t>
  </si>
  <si>
    <t>飛田　栄</t>
  </si>
  <si>
    <t>鈴木　敏男</t>
  </si>
  <si>
    <t>齋藤　弘</t>
  </si>
  <si>
    <t>大塚　廣美</t>
  </si>
  <si>
    <t>髙野　勝治</t>
  </si>
  <si>
    <t>渡邉　敬治</t>
  </si>
  <si>
    <t>野邉　昭</t>
  </si>
  <si>
    <t>木村　文男</t>
  </si>
  <si>
    <t>和田　則男</t>
  </si>
  <si>
    <t>福田　定利</t>
  </si>
  <si>
    <t>荒井　政雄</t>
  </si>
  <si>
    <t>久米　雅文</t>
  </si>
  <si>
    <t>飯田　清伊知</t>
  </si>
  <si>
    <t>杉山　裕</t>
  </si>
  <si>
    <t>森　大輔</t>
  </si>
  <si>
    <t>宇留鷲　博一</t>
  </si>
  <si>
    <t>冨田　浩司</t>
  </si>
  <si>
    <t>黒沢　賢治</t>
  </si>
  <si>
    <t>片岡　満</t>
  </si>
  <si>
    <t>中村　公子</t>
  </si>
  <si>
    <t>石﨑　清人</t>
  </si>
  <si>
    <t>0292660112</t>
  </si>
  <si>
    <t>0299236622</t>
  </si>
  <si>
    <t>0293041677</t>
  </si>
  <si>
    <t>0292128212</t>
  </si>
  <si>
    <t>0294371320</t>
  </si>
  <si>
    <t>0298528511</t>
  </si>
  <si>
    <t>0294531036</t>
  </si>
  <si>
    <t>0294338033</t>
  </si>
  <si>
    <t>0292692147</t>
  </si>
  <si>
    <t>0292631225</t>
  </si>
  <si>
    <t>0280327316</t>
  </si>
  <si>
    <t>0294256175</t>
  </si>
  <si>
    <t>0299560435</t>
  </si>
  <si>
    <t>0294522117</t>
  </si>
  <si>
    <t>0292576566</t>
  </si>
  <si>
    <t>0294396050</t>
  </si>
  <si>
    <t>0292440924</t>
  </si>
  <si>
    <t>0292577345</t>
  </si>
  <si>
    <t>0296726239</t>
  </si>
  <si>
    <t>0298574647</t>
  </si>
  <si>
    <t>0291352771</t>
  </si>
  <si>
    <t>0292936001</t>
  </si>
  <si>
    <t>0292882590</t>
  </si>
  <si>
    <t>0294223157</t>
  </si>
  <si>
    <t>0292736832</t>
  </si>
  <si>
    <t>0292914738</t>
  </si>
  <si>
    <t>0296725600</t>
  </si>
  <si>
    <t>0292960386</t>
  </si>
  <si>
    <t>0298528010</t>
  </si>
  <si>
    <t>0291334720</t>
  </si>
  <si>
    <t>05055232689</t>
  </si>
  <si>
    <t>　　　　　　　　②茨城・森から家Netが定める日本国内から出材された合法木材である杉・桧材を示す。</t>
  </si>
  <si>
    <r>
      <t>地域材2・・・・会が定める日本国内から出材された</t>
    </r>
    <r>
      <rPr>
        <sz val="9"/>
        <color indexed="10"/>
        <rFont val="ＭＳ Ｐゴシック"/>
        <family val="3"/>
      </rPr>
      <t xml:space="preserve">杉・桧 </t>
    </r>
    <r>
      <rPr>
        <sz val="9"/>
        <color indexed="8"/>
        <rFont val="ＭＳ Ｐゴシック"/>
        <family val="3"/>
      </rPr>
      <t>を示す。</t>
    </r>
  </si>
  <si>
    <r>
      <t>区分2・・・・・・合法木材である地域材2　</t>
    </r>
    <r>
      <rPr>
        <sz val="8"/>
        <color indexed="8"/>
        <rFont val="ＭＳ Ｐゴシック"/>
        <family val="3"/>
      </rPr>
      <t>（国内　杉・桧　グループ構成員出荷材）　　</t>
    </r>
  </si>
  <si>
    <t>二次部材（間柱・母屋・棟木・隅木・谷木・小屋束・火打・垂木・大引・地束）　</t>
  </si>
  <si>
    <t>茨城県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</si>
</sst>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%"/>
    <numFmt numFmtId="179" formatCode="0.00_);[Red]\(0.00\)"/>
    <numFmt numFmtId="180" formatCode="0_);[Red]\(0\)"/>
    <numFmt numFmtId="181" formatCode="0.000_);[Red]\(0.000\)"/>
    <numFmt numFmtId="182" formatCode="0.0000_);[Red]\(0.0000\)"/>
    <numFmt numFmtId="183" formatCode="@\ &quot;殿&quot;"/>
    <numFmt numFmtId="184" formatCode="\ @\ &quot;邸&quot;\ "/>
    <numFmt numFmtId="185" formatCode="#,##0\ \ "/>
    <numFmt numFmtId="186" formatCode="&quot;¥&quot;#,##0"/>
    <numFmt numFmtId="187" formatCode="[$-411]s\tee\F\oeem\a\t\N\om\a\l"/>
    <numFmt numFmtId="188" formatCode="0.0000"/>
    <numFmt numFmtId="189" formatCode="[$-411]ggge&quot;年&quot;m&quot;月&quot;d&quot;日&quot;;@"/>
    <numFmt numFmtId="190" formatCode="[$-411]ggge&quot;年&quot;m&quot;月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%"/>
    <numFmt numFmtId="196" formatCode="0;\-0;0"/>
    <numFmt numFmtId="197" formatCode="0.00_ "/>
    <numFmt numFmtId="198" formatCode="@\ &quot;邸&quot;"/>
    <numFmt numFmtId="199" formatCode="m&quot;月&quot;d&quot;日&quot;;@"/>
    <numFmt numFmtId="200" formatCode="@\ &quot;様&quot;"/>
    <numFmt numFmtId="201" formatCode="@\ &quot;邸プレカット御見積書お送りいたします。&quot;"/>
    <numFmt numFmtId="202" formatCode="#,##0_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name val="ＭＳ Ｐゴシック"/>
      <family val="3"/>
    </font>
    <font>
      <sz val="2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30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メイリオ"/>
      <family val="3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1"/>
      <color theme="1"/>
      <name val="Cambria"/>
      <family val="3"/>
    </font>
    <font>
      <sz val="11"/>
      <color rgb="FFFF0000"/>
      <name val="Cambria"/>
      <family val="3"/>
    </font>
    <font>
      <sz val="10"/>
      <color theme="1"/>
      <name val="Cambria"/>
      <family val="3"/>
    </font>
    <font>
      <sz val="16"/>
      <color theme="1"/>
      <name val="Cambria"/>
      <family val="3"/>
    </font>
    <font>
      <sz val="16"/>
      <name val="Cambria"/>
      <family val="3"/>
    </font>
    <font>
      <sz val="11"/>
      <color rgb="FF000000"/>
      <name val="Calibri"/>
      <family val="3"/>
    </font>
    <font>
      <sz val="9"/>
      <color theme="1"/>
      <name val="Cambria"/>
      <family val="3"/>
    </font>
    <font>
      <sz val="12"/>
      <color theme="1"/>
      <name val="Cambria"/>
      <family val="3"/>
    </font>
    <font>
      <sz val="22"/>
      <color theme="1"/>
      <name val="Cambria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medium"/>
    </border>
    <border>
      <left style="medium"/>
      <right style="thin"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 style="thin"/>
      <right/>
      <top/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>
        <color indexed="63"/>
      </bottom>
    </border>
  </borders>
  <cellStyleXfs count="16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9" fontId="16" fillId="0" borderId="0" applyBorder="0">
      <alignment horizontal="left" shrinkToFit="1"/>
      <protection locked="0"/>
    </xf>
    <xf numFmtId="183" fontId="10" fillId="0" borderId="0" applyBorder="0">
      <alignment horizontal="left"/>
      <protection locked="0"/>
    </xf>
    <xf numFmtId="183" fontId="10" fillId="0" borderId="0" applyBorder="0">
      <alignment horizontal="left"/>
      <protection hidden="1"/>
    </xf>
    <xf numFmtId="31" fontId="10" fillId="0" borderId="0" applyBorder="0">
      <alignment horizontal="left"/>
      <protection hidden="1"/>
    </xf>
    <xf numFmtId="31" fontId="10" fillId="0" borderId="0" applyBorder="0">
      <alignment horizontal="left"/>
      <protection locked="0"/>
    </xf>
    <xf numFmtId="4" fontId="10" fillId="0" borderId="0" applyBorder="0">
      <alignment horizontal="right" vertical="center" shrinkToFit="1"/>
      <protection hidden="1"/>
    </xf>
    <xf numFmtId="49" fontId="10" fillId="0" borderId="0" applyBorder="0">
      <alignment horizontal="center" vertical="center" shrinkToFit="1"/>
      <protection locked="0"/>
    </xf>
    <xf numFmtId="49" fontId="10" fillId="0" borderId="0" applyBorder="0">
      <alignment horizontal="left" shrinkToFit="1"/>
      <protection locked="0"/>
    </xf>
    <xf numFmtId="49" fontId="10" fillId="20" borderId="0" applyBorder="0">
      <alignment horizontal="distributed" vertical="center" shrinkToFit="1"/>
      <protection hidden="1"/>
    </xf>
    <xf numFmtId="0" fontId="10" fillId="0" borderId="0" applyBorder="0">
      <alignment horizontal="distributed"/>
      <protection locked="0"/>
    </xf>
    <xf numFmtId="3" fontId="10" fillId="0" borderId="0" applyBorder="0">
      <alignment horizontal="right" vertical="center" shrinkToFit="1"/>
      <protection hidden="1"/>
    </xf>
    <xf numFmtId="49" fontId="10" fillId="0" borderId="0" applyBorder="0">
      <alignment horizontal="left"/>
      <protection hidden="1"/>
    </xf>
    <xf numFmtId="0" fontId="10" fillId="0" borderId="0" applyBorder="0">
      <alignment horizontal="left" vertical="center" shrinkToFit="1"/>
      <protection hidden="1"/>
    </xf>
    <xf numFmtId="3" fontId="10" fillId="0" borderId="0" applyBorder="0">
      <alignment horizontal="right" vertical="center" shrinkToFit="1"/>
      <protection locked="0"/>
    </xf>
    <xf numFmtId="10" fontId="10" fillId="0" borderId="0" applyBorder="0">
      <alignment horizontal="right" vertical="center" shrinkToFit="1"/>
      <protection locked="0"/>
    </xf>
    <xf numFmtId="10" fontId="10" fillId="0" borderId="0" applyBorder="0">
      <alignment horizontal="left" shrinkToFit="1"/>
      <protection locked="0"/>
    </xf>
    <xf numFmtId="49" fontId="10" fillId="20" borderId="0" applyBorder="0">
      <alignment horizontal="distributed" vertical="center"/>
      <protection hidden="1"/>
    </xf>
    <xf numFmtId="49" fontId="17" fillId="0" borderId="1">
      <alignment horizontal="center" vertical="center"/>
      <protection hidden="1"/>
    </xf>
    <xf numFmtId="10" fontId="10" fillId="0" borderId="0" applyBorder="0">
      <alignment horizontal="right" vertical="center" shrinkToFit="1"/>
      <protection hidden="1"/>
    </xf>
    <xf numFmtId="10" fontId="10" fillId="0" borderId="0" applyBorder="0">
      <alignment horizontal="left" vertical="center"/>
      <protection hidden="1"/>
    </xf>
    <xf numFmtId="49" fontId="16" fillId="0" borderId="1">
      <alignment horizontal="center" vertical="center"/>
      <protection hidden="1"/>
    </xf>
    <xf numFmtId="0" fontId="10" fillId="0" borderId="0" applyBorder="0">
      <alignment horizontal="right"/>
      <protection hidden="1"/>
    </xf>
    <xf numFmtId="184" fontId="17" fillId="0" borderId="0" applyBorder="0">
      <alignment horizontal="center" vertical="center" shrinkToFit="1"/>
      <protection locked="0"/>
    </xf>
    <xf numFmtId="1" fontId="10" fillId="0" borderId="0" applyBorder="0">
      <alignment horizontal="center" vertical="center" shrinkToFit="1"/>
      <protection hidden="1"/>
    </xf>
    <xf numFmtId="49" fontId="10" fillId="0" borderId="0" applyBorder="0">
      <alignment horizontal="left" vertical="center"/>
      <protection hidden="1"/>
    </xf>
    <xf numFmtId="185" fontId="18" fillId="0" borderId="2">
      <alignment horizontal="right" shrinkToFit="1"/>
      <protection hidden="1"/>
    </xf>
    <xf numFmtId="186" fontId="10" fillId="0" borderId="0" applyBorder="0">
      <alignment horizontal="left" shrinkToFit="1"/>
      <protection hidden="1"/>
    </xf>
    <xf numFmtId="187" fontId="10" fillId="0" borderId="0" applyBorder="0">
      <alignment horizontal="center" vertical="center"/>
      <protection hidden="1"/>
    </xf>
    <xf numFmtId="49" fontId="16" fillId="0" borderId="0" applyBorder="0">
      <alignment horizontal="distributed" vertical="top" shrinkToFit="1"/>
      <protection hidden="1"/>
    </xf>
    <xf numFmtId="49" fontId="10" fillId="0" borderId="0" applyBorder="0">
      <alignment horizontal="center" vertical="center" shrinkToFit="1"/>
      <protection hidden="1"/>
    </xf>
    <xf numFmtId="188" fontId="10" fillId="0" borderId="0" applyBorder="0">
      <alignment horizontal="right" vertical="center"/>
      <protection hidden="1"/>
    </xf>
    <xf numFmtId="188" fontId="10" fillId="0" borderId="0" applyBorder="0">
      <alignment horizontal="left"/>
      <protection hidden="1"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45" fillId="0" borderId="5" applyNumberFormat="0" applyFill="0" applyAlignment="0" applyProtection="0"/>
    <xf numFmtId="0" fontId="46" fillId="30" borderId="0" applyNumberFormat="0" applyBorder="0" applyAlignment="0" applyProtection="0"/>
    <xf numFmtId="0" fontId="47" fillId="31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1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2" borderId="6" applyNumberFormat="0" applyAlignment="0" applyProtection="0"/>
    <xf numFmtId="0" fontId="10" fillId="0" borderId="0">
      <alignment vertical="center"/>
      <protection/>
    </xf>
    <xf numFmtId="0" fontId="10" fillId="0" borderId="0">
      <alignment/>
      <protection/>
    </xf>
    <xf numFmtId="0" fontId="20" fillId="0" borderId="0" applyFill="0" applyProtection="0">
      <alignment vertical="center"/>
    </xf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</cellStyleXfs>
  <cellXfs count="345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justify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" fillId="30" borderId="0" xfId="119" applyFont="1" applyAlignment="1" applyProtection="1">
      <alignment vertical="center"/>
      <protection locked="0"/>
    </xf>
    <xf numFmtId="0" fontId="46" fillId="30" borderId="0" xfId="119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44" fillId="0" borderId="0" xfId="115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 applyProtection="1" quotePrefix="1">
      <alignment horizontal="left" vertical="center" shrinkToFit="1"/>
      <protection locked="0"/>
    </xf>
    <xf numFmtId="0" fontId="59" fillId="0" borderId="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 applyProtection="1">
      <alignment vertical="center" shrinkToFit="1"/>
      <protection locked="0"/>
    </xf>
    <xf numFmtId="49" fontId="0" fillId="0" borderId="0" xfId="0" applyNumberFormat="1" applyFont="1" applyBorder="1" applyAlignment="1" applyProtection="1">
      <alignment vertical="center" shrinkToFit="1"/>
      <protection locked="0"/>
    </xf>
    <xf numFmtId="0" fontId="59" fillId="0" borderId="0" xfId="0" applyFont="1" applyBorder="1" applyAlignment="1" applyProtection="1">
      <alignment vertical="center" shrinkToFit="1"/>
      <protection locked="0"/>
    </xf>
    <xf numFmtId="49" fontId="0" fillId="0" borderId="0" xfId="0" applyNumberFormat="1" applyFont="1" applyBorder="1" applyAlignment="1" applyProtection="1" quotePrefix="1">
      <alignment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 locked="0"/>
    </xf>
    <xf numFmtId="0" fontId="60" fillId="0" borderId="12" xfId="0" applyFont="1" applyBorder="1" applyAlignment="1" applyProtection="1">
      <alignment horizontal="center" vertical="center" shrinkToFit="1"/>
      <protection locked="0"/>
    </xf>
    <xf numFmtId="0" fontId="60" fillId="0" borderId="13" xfId="0" applyFont="1" applyBorder="1" applyAlignment="1" applyProtection="1">
      <alignment horizontal="center" vertical="center" shrinkToFit="1"/>
      <protection locked="0"/>
    </xf>
    <xf numFmtId="179" fontId="60" fillId="34" borderId="14" xfId="0" applyNumberFormat="1" applyFont="1" applyFill="1" applyBorder="1" applyAlignment="1" applyProtection="1">
      <alignment horizontal="center" vertical="center"/>
      <protection/>
    </xf>
    <xf numFmtId="179" fontId="60" fillId="34" borderId="15" xfId="0" applyNumberFormat="1" applyFont="1" applyFill="1" applyBorder="1" applyAlignment="1" applyProtection="1">
      <alignment horizontal="center" vertical="center"/>
      <protection/>
    </xf>
    <xf numFmtId="181" fontId="60" fillId="0" borderId="16" xfId="0" applyNumberFormat="1" applyFont="1" applyBorder="1" applyAlignment="1" applyProtection="1">
      <alignment horizontal="center" vertical="center" shrinkToFit="1"/>
      <protection/>
    </xf>
    <xf numFmtId="0" fontId="60" fillId="0" borderId="17" xfId="0" applyFont="1" applyBorder="1" applyAlignment="1" applyProtection="1">
      <alignment horizontal="center" vertical="center" shrinkToFit="1"/>
      <protection locked="0"/>
    </xf>
    <xf numFmtId="0" fontId="60" fillId="0" borderId="18" xfId="0" applyFont="1" applyBorder="1" applyAlignment="1" applyProtection="1">
      <alignment horizontal="center" vertical="center" shrinkToFit="1"/>
      <protection locked="0"/>
    </xf>
    <xf numFmtId="180" fontId="60" fillId="0" borderId="0" xfId="0" applyNumberFormat="1" applyFont="1" applyAlignment="1" applyProtection="1">
      <alignment vertical="center"/>
      <protection locked="0"/>
    </xf>
    <xf numFmtId="0" fontId="60" fillId="0" borderId="0" xfId="0" applyFont="1" applyBorder="1" applyAlignment="1" applyProtection="1">
      <alignment horizontal="right" vertical="center"/>
      <protection locked="0"/>
    </xf>
    <xf numFmtId="178" fontId="61" fillId="0" borderId="0" xfId="90" applyNumberFormat="1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left" vertical="center" shrinkToFit="1"/>
      <protection locked="0"/>
    </xf>
    <xf numFmtId="0" fontId="62" fillId="0" borderId="0" xfId="0" applyFont="1" applyAlignment="1" applyProtection="1">
      <alignment vertical="center"/>
      <protection locked="0"/>
    </xf>
    <xf numFmtId="0" fontId="60" fillId="0" borderId="0" xfId="0" applyFont="1" applyBorder="1" applyAlignment="1" applyProtection="1">
      <alignment vertical="center"/>
      <protection locked="0"/>
    </xf>
    <xf numFmtId="0" fontId="62" fillId="0" borderId="0" xfId="0" applyFont="1" applyBorder="1" applyAlignment="1" applyProtection="1">
      <alignment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3" fillId="0" borderId="0" xfId="0" applyFont="1" applyAlignment="1" applyProtection="1">
      <alignment vertical="center"/>
      <protection locked="0"/>
    </xf>
    <xf numFmtId="0" fontId="63" fillId="0" borderId="2" xfId="0" applyFont="1" applyBorder="1" applyAlignment="1" applyProtection="1">
      <alignment vertical="center"/>
      <protection locked="0"/>
    </xf>
    <xf numFmtId="0" fontId="63" fillId="0" borderId="0" xfId="0" applyFont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vertical="center"/>
      <protection locked="0"/>
    </xf>
    <xf numFmtId="0" fontId="60" fillId="0" borderId="20" xfId="0" applyFont="1" applyBorder="1" applyAlignment="1" applyProtection="1">
      <alignment vertical="center"/>
      <protection locked="0"/>
    </xf>
    <xf numFmtId="0" fontId="60" fillId="0" borderId="21" xfId="0" applyFont="1" applyBorder="1" applyAlignment="1" applyProtection="1">
      <alignment horizontal="center" vertical="center"/>
      <protection locked="0"/>
    </xf>
    <xf numFmtId="0" fontId="60" fillId="0" borderId="22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5" fillId="0" borderId="0" xfId="0" applyFont="1" applyAlignment="1" applyProtection="1">
      <alignment horizontal="left" vertical="center" shrinkToFit="1"/>
      <protection locked="0"/>
    </xf>
    <xf numFmtId="49" fontId="65" fillId="0" borderId="0" xfId="0" applyNumberFormat="1" applyFont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 applyProtection="1" quotePrefix="1">
      <alignment horizontal="left" vertical="center" wrapText="1" shrinkToFit="1"/>
      <protection locked="0"/>
    </xf>
    <xf numFmtId="0" fontId="60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 applyProtection="1" quotePrefix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49" fontId="0" fillId="0" borderId="0" xfId="0" applyNumberFormat="1" applyFont="1" applyBorder="1" applyAlignment="1" applyProtection="1" quotePrefix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vertical="center"/>
      <protection/>
    </xf>
    <xf numFmtId="179" fontId="60" fillId="2" borderId="23" xfId="0" applyNumberFormat="1" applyFont="1" applyFill="1" applyBorder="1" applyAlignment="1" applyProtection="1">
      <alignment horizontal="center" vertical="center"/>
      <protection/>
    </xf>
    <xf numFmtId="0" fontId="60" fillId="0" borderId="24" xfId="0" applyFont="1" applyBorder="1" applyAlignment="1" applyProtection="1">
      <alignment horizontal="center" vertical="center"/>
      <protection locked="0"/>
    </xf>
    <xf numFmtId="0" fontId="60" fillId="0" borderId="25" xfId="0" applyFont="1" applyBorder="1" applyAlignment="1" applyProtection="1">
      <alignment horizontal="center" vertical="center"/>
      <protection locked="0"/>
    </xf>
    <xf numFmtId="182" fontId="60" fillId="2" borderId="24" xfId="0" applyNumberFormat="1" applyFont="1" applyFill="1" applyBorder="1" applyAlignment="1" applyProtection="1">
      <alignment horizontal="center" vertical="center"/>
      <protection/>
    </xf>
    <xf numFmtId="0" fontId="60" fillId="0" borderId="26" xfId="0" applyFont="1" applyBorder="1" applyAlignment="1" applyProtection="1">
      <alignment horizontal="center" vertical="center" shrinkToFit="1"/>
      <protection locked="0"/>
    </xf>
    <xf numFmtId="176" fontId="60" fillId="0" borderId="27" xfId="0" applyNumberFormat="1" applyFont="1" applyBorder="1" applyAlignment="1" applyProtection="1">
      <alignment horizontal="center" vertical="center" shrinkToFit="1"/>
      <protection locked="0"/>
    </xf>
    <xf numFmtId="177" fontId="60" fillId="0" borderId="27" xfId="0" applyNumberFormat="1" applyFont="1" applyBorder="1" applyAlignment="1" applyProtection="1">
      <alignment horizontal="center" vertical="center" shrinkToFit="1"/>
      <protection locked="0"/>
    </xf>
    <xf numFmtId="182" fontId="60" fillId="2" borderId="27" xfId="0" applyNumberFormat="1" applyFont="1" applyFill="1" applyBorder="1" applyAlignment="1" applyProtection="1">
      <alignment horizontal="center" vertical="center"/>
      <protection/>
    </xf>
    <xf numFmtId="182" fontId="60" fillId="2" borderId="28" xfId="0" applyNumberFormat="1" applyFont="1" applyFill="1" applyBorder="1" applyAlignment="1" applyProtection="1">
      <alignment horizontal="center" vertical="center"/>
      <protection/>
    </xf>
    <xf numFmtId="180" fontId="60" fillId="0" borderId="27" xfId="0" applyNumberFormat="1" applyFont="1" applyBorder="1" applyAlignment="1" applyProtection="1">
      <alignment horizontal="center" vertical="center" shrinkToFit="1"/>
      <protection locked="0"/>
    </xf>
    <xf numFmtId="176" fontId="65" fillId="0" borderId="16" xfId="0" applyNumberFormat="1" applyFont="1" applyBorder="1" applyAlignment="1" applyProtection="1">
      <alignment horizontal="center" vertical="center" shrinkToFit="1"/>
      <protection locked="0"/>
    </xf>
    <xf numFmtId="180" fontId="65" fillId="0" borderId="29" xfId="0" applyNumberFormat="1" applyFont="1" applyBorder="1" applyAlignment="1" applyProtection="1">
      <alignment horizontal="center" vertical="center" shrinkToFit="1"/>
      <protection locked="0"/>
    </xf>
    <xf numFmtId="177" fontId="65" fillId="0" borderId="29" xfId="0" applyNumberFormat="1" applyFont="1" applyBorder="1" applyAlignment="1" applyProtection="1">
      <alignment horizontal="center" vertical="center" shrinkToFit="1"/>
      <protection locked="0"/>
    </xf>
    <xf numFmtId="0" fontId="65" fillId="0" borderId="28" xfId="0" applyFont="1" applyBorder="1" applyAlignment="1" applyProtection="1">
      <alignment horizontal="center" vertical="center" shrinkToFit="1"/>
      <protection locked="0"/>
    </xf>
    <xf numFmtId="176" fontId="65" fillId="0" borderId="28" xfId="0" applyNumberFormat="1" applyFont="1" applyBorder="1" applyAlignment="1" applyProtection="1">
      <alignment horizontal="center" vertical="center" shrinkToFit="1"/>
      <protection locked="0"/>
    </xf>
    <xf numFmtId="0" fontId="65" fillId="0" borderId="16" xfId="0" applyFont="1" applyBorder="1" applyAlignment="1" applyProtection="1">
      <alignment horizontal="center" vertical="center"/>
      <protection locked="0"/>
    </xf>
    <xf numFmtId="176" fontId="65" fillId="0" borderId="28" xfId="0" applyNumberFormat="1" applyFont="1" applyBorder="1" applyAlignment="1" applyProtection="1">
      <alignment horizontal="center" vertical="center"/>
      <protection locked="0"/>
    </xf>
    <xf numFmtId="0" fontId="65" fillId="0" borderId="29" xfId="0" applyFont="1" applyBorder="1" applyAlignment="1" applyProtection="1">
      <alignment horizontal="center" vertical="center"/>
      <protection locked="0"/>
    </xf>
    <xf numFmtId="180" fontId="65" fillId="0" borderId="29" xfId="0" applyNumberFormat="1" applyFont="1" applyBorder="1" applyAlignment="1" applyProtection="1">
      <alignment horizontal="center" vertical="center"/>
      <protection locked="0"/>
    </xf>
    <xf numFmtId="181" fontId="60" fillId="0" borderId="30" xfId="0" applyNumberFormat="1" applyFont="1" applyBorder="1" applyAlignment="1" applyProtection="1">
      <alignment horizontal="center" vertical="center" shrinkToFit="1"/>
      <protection/>
    </xf>
    <xf numFmtId="181" fontId="60" fillId="0" borderId="31" xfId="0" applyNumberFormat="1" applyFont="1" applyBorder="1" applyAlignment="1" applyProtection="1">
      <alignment horizontal="center" vertical="center" shrinkToFit="1"/>
      <protection/>
    </xf>
    <xf numFmtId="181" fontId="60" fillId="0" borderId="19" xfId="0" applyNumberFormat="1" applyFont="1" applyBorder="1" applyAlignment="1" applyProtection="1">
      <alignment horizontal="center" vertical="center" shrinkToFit="1"/>
      <protection/>
    </xf>
    <xf numFmtId="181" fontId="60" fillId="0" borderId="32" xfId="0" applyNumberFormat="1" applyFont="1" applyBorder="1" applyAlignment="1" applyProtection="1">
      <alignment horizontal="center" vertical="center" shrinkToFit="1"/>
      <protection/>
    </xf>
    <xf numFmtId="0" fontId="60" fillId="0" borderId="27" xfId="0" applyFont="1" applyBorder="1" applyAlignment="1" applyProtection="1">
      <alignment horizontal="center" vertical="center" shrinkToFit="1"/>
      <protection locked="0"/>
    </xf>
    <xf numFmtId="0" fontId="60" fillId="0" borderId="33" xfId="0" applyFont="1" applyBorder="1" applyAlignment="1" applyProtection="1">
      <alignment horizontal="center" vertical="center"/>
      <protection locked="0"/>
    </xf>
    <xf numFmtId="0" fontId="60" fillId="0" borderId="27" xfId="0" applyFont="1" applyBorder="1" applyAlignment="1" applyProtection="1">
      <alignment horizontal="center" vertical="center"/>
      <protection locked="0"/>
    </xf>
    <xf numFmtId="0" fontId="60" fillId="0" borderId="16" xfId="0" applyFont="1" applyBorder="1" applyAlignment="1" applyProtection="1">
      <alignment horizontal="center" vertical="center" shrinkToFit="1"/>
      <protection locked="0"/>
    </xf>
    <xf numFmtId="0" fontId="60" fillId="0" borderId="29" xfId="0" applyFont="1" applyBorder="1" applyAlignment="1" applyProtection="1">
      <alignment horizontal="center" vertical="center" shrinkToFit="1"/>
      <protection locked="0"/>
    </xf>
    <xf numFmtId="179" fontId="60" fillId="34" borderId="19" xfId="0" applyNumberFormat="1" applyFont="1" applyFill="1" applyBorder="1" applyAlignment="1" applyProtection="1">
      <alignment horizontal="center" vertical="center"/>
      <protection/>
    </xf>
    <xf numFmtId="179" fontId="60" fillId="34" borderId="32" xfId="0" applyNumberFormat="1" applyFont="1" applyFill="1" applyBorder="1" applyAlignment="1" applyProtection="1">
      <alignment horizontal="center" vertical="center"/>
      <protection/>
    </xf>
    <xf numFmtId="0" fontId="60" fillId="0" borderId="34" xfId="0" applyFont="1" applyBorder="1" applyAlignment="1" applyProtection="1">
      <alignment horizontal="center" vertical="center"/>
      <protection locked="0"/>
    </xf>
    <xf numFmtId="0" fontId="60" fillId="0" borderId="28" xfId="0" applyFont="1" applyBorder="1" applyAlignment="1" applyProtection="1">
      <alignment horizontal="center" vertical="center" shrinkToFit="1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left" vertical="center" wrapText="1" shrinkToFit="1"/>
      <protection locked="0"/>
    </xf>
    <xf numFmtId="0" fontId="66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66" fillId="2" borderId="35" xfId="0" applyFont="1" applyFill="1" applyBorder="1" applyAlignment="1" applyProtection="1">
      <alignment vertical="center"/>
      <protection locked="0"/>
    </xf>
    <xf numFmtId="0" fontId="60" fillId="2" borderId="35" xfId="0" applyFont="1" applyFill="1" applyBorder="1" applyAlignment="1" applyProtection="1">
      <alignment vertical="center"/>
      <protection locked="0"/>
    </xf>
    <xf numFmtId="0" fontId="60" fillId="2" borderId="36" xfId="0" applyFont="1" applyFill="1" applyBorder="1" applyAlignment="1" applyProtection="1">
      <alignment vertical="center"/>
      <protection locked="0"/>
    </xf>
    <xf numFmtId="0" fontId="60" fillId="2" borderId="37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60" fillId="0" borderId="38" xfId="0" applyFont="1" applyFill="1" applyBorder="1" applyAlignment="1" applyProtection="1">
      <alignment vertical="center"/>
      <protection locked="0"/>
    </xf>
    <xf numFmtId="0" fontId="66" fillId="0" borderId="0" xfId="0" applyFont="1" applyFill="1" applyBorder="1" applyAlignment="1" applyProtection="1">
      <alignment vertical="center"/>
      <protection locked="0"/>
    </xf>
    <xf numFmtId="0" fontId="61" fillId="2" borderId="39" xfId="0" applyFont="1" applyFill="1" applyBorder="1" applyAlignment="1" applyProtection="1">
      <alignment horizontal="center" vertical="center" shrinkToFit="1"/>
      <protection locked="0"/>
    </xf>
    <xf numFmtId="0" fontId="60" fillId="0" borderId="39" xfId="0" applyFont="1" applyFill="1" applyBorder="1" applyAlignment="1" applyProtection="1">
      <alignment horizontal="center" vertical="center" shrinkToFit="1"/>
      <protection locked="0"/>
    </xf>
    <xf numFmtId="182" fontId="60" fillId="2" borderId="30" xfId="0" applyNumberFormat="1" applyFont="1" applyFill="1" applyBorder="1" applyAlignment="1" applyProtection="1">
      <alignment horizontal="center" vertical="center"/>
      <protection/>
    </xf>
    <xf numFmtId="182" fontId="60" fillId="0" borderId="30" xfId="0" applyNumberFormat="1" applyFont="1" applyBorder="1" applyAlignment="1" applyProtection="1">
      <alignment horizontal="center" vertical="center" shrinkToFit="1"/>
      <protection/>
    </xf>
    <xf numFmtId="182" fontId="60" fillId="2" borderId="19" xfId="0" applyNumberFormat="1" applyFont="1" applyFill="1" applyBorder="1" applyAlignment="1" applyProtection="1">
      <alignment horizontal="center" vertical="center"/>
      <protection/>
    </xf>
    <xf numFmtId="182" fontId="60" fillId="0" borderId="19" xfId="0" applyNumberFormat="1" applyFont="1" applyBorder="1" applyAlignment="1" applyProtection="1">
      <alignment horizontal="center" vertical="center" shrinkToFit="1"/>
      <protection/>
    </xf>
    <xf numFmtId="0" fontId="60" fillId="0" borderId="39" xfId="0" applyFont="1" applyBorder="1" applyAlignment="1" applyProtection="1">
      <alignment horizontal="center" vertical="center"/>
      <protection locked="0"/>
    </xf>
    <xf numFmtId="179" fontId="60" fillId="2" borderId="27" xfId="0" applyNumberFormat="1" applyFont="1" applyFill="1" applyBorder="1" applyAlignment="1" applyProtection="1">
      <alignment horizontal="center" vertical="center"/>
      <protection/>
    </xf>
    <xf numFmtId="179" fontId="60" fillId="34" borderId="27" xfId="0" applyNumberFormat="1" applyFont="1" applyFill="1" applyBorder="1" applyAlignment="1" applyProtection="1">
      <alignment horizontal="center" vertical="center"/>
      <protection/>
    </xf>
    <xf numFmtId="179" fontId="60" fillId="34" borderId="40" xfId="0" applyNumberFormat="1" applyFont="1" applyFill="1" applyBorder="1" applyAlignment="1" applyProtection="1">
      <alignment horizontal="center" vertical="center"/>
      <protection/>
    </xf>
    <xf numFmtId="179" fontId="60" fillId="34" borderId="20" xfId="0" applyNumberFormat="1" applyFont="1" applyFill="1" applyBorder="1" applyAlignment="1" applyProtection="1">
      <alignment horizontal="center" vertical="center"/>
      <protection/>
    </xf>
    <xf numFmtId="0" fontId="60" fillId="0" borderId="41" xfId="0" applyFont="1" applyBorder="1" applyAlignment="1" applyProtection="1">
      <alignment horizontal="center" vertical="center" shrinkToFit="1"/>
      <protection locked="0"/>
    </xf>
    <xf numFmtId="182" fontId="60" fillId="2" borderId="16" xfId="0" applyNumberFormat="1" applyFont="1" applyFill="1" applyBorder="1" applyAlignment="1" applyProtection="1">
      <alignment horizontal="center" vertical="center"/>
      <protection/>
    </xf>
    <xf numFmtId="182" fontId="60" fillId="0" borderId="16" xfId="0" applyNumberFormat="1" applyFont="1" applyBorder="1" applyAlignment="1" applyProtection="1">
      <alignment horizontal="center" vertical="center" shrinkToFit="1"/>
      <protection/>
    </xf>
    <xf numFmtId="182" fontId="60" fillId="2" borderId="32" xfId="0" applyNumberFormat="1" applyFont="1" applyFill="1" applyBorder="1" applyAlignment="1" applyProtection="1">
      <alignment horizontal="center" vertical="center"/>
      <protection/>
    </xf>
    <xf numFmtId="179" fontId="60" fillId="2" borderId="42" xfId="0" applyNumberFormat="1" applyFont="1" applyFill="1" applyBorder="1" applyAlignment="1" applyProtection="1">
      <alignment horizontal="center" vertical="center"/>
      <protection/>
    </xf>
    <xf numFmtId="179" fontId="6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179" fontId="60" fillId="2" borderId="19" xfId="0" applyNumberFormat="1" applyFont="1" applyFill="1" applyBorder="1" applyAlignment="1" applyProtection="1">
      <alignment horizontal="center" vertical="center"/>
      <protection/>
    </xf>
    <xf numFmtId="179" fontId="60" fillId="34" borderId="42" xfId="0" applyNumberFormat="1" applyFont="1" applyFill="1" applyBorder="1" applyAlignment="1" applyProtection="1">
      <alignment horizontal="center" vertical="center"/>
      <protection/>
    </xf>
    <xf numFmtId="0" fontId="60" fillId="0" borderId="43" xfId="0" applyFont="1" applyBorder="1" applyAlignment="1" applyProtection="1">
      <alignment horizontal="center" vertical="center" shrinkToFit="1"/>
      <protection locked="0"/>
    </xf>
    <xf numFmtId="9" fontId="61" fillId="35" borderId="44" xfId="90" applyNumberFormat="1" applyFont="1" applyFill="1" applyBorder="1" applyAlignment="1" applyProtection="1">
      <alignment horizontal="center" vertical="center"/>
      <protection/>
    </xf>
    <xf numFmtId="0" fontId="60" fillId="0" borderId="45" xfId="0" applyFont="1" applyBorder="1" applyAlignment="1" applyProtection="1">
      <alignment vertical="center"/>
      <protection locked="0"/>
    </xf>
    <xf numFmtId="0" fontId="60" fillId="0" borderId="27" xfId="0" applyFont="1" applyBorder="1" applyAlignment="1" applyProtection="1">
      <alignment vertical="center"/>
      <protection locked="0"/>
    </xf>
    <xf numFmtId="0" fontId="65" fillId="0" borderId="16" xfId="0" applyFont="1" applyBorder="1" applyAlignment="1" applyProtection="1">
      <alignment horizontal="center" vertical="center" shrinkToFit="1"/>
      <protection locked="0"/>
    </xf>
    <xf numFmtId="179" fontId="60" fillId="2" borderId="19" xfId="0" applyNumberFormat="1" applyFont="1" applyFill="1" applyBorder="1" applyAlignment="1" applyProtection="1">
      <alignment vertical="center"/>
      <protection/>
    </xf>
    <xf numFmtId="179" fontId="60" fillId="2" borderId="27" xfId="0" applyNumberFormat="1" applyFont="1" applyFill="1" applyBorder="1" applyAlignment="1" applyProtection="1">
      <alignment vertical="center"/>
      <protection/>
    </xf>
    <xf numFmtId="179" fontId="60" fillId="0" borderId="26" xfId="0" applyNumberFormat="1" applyFont="1" applyFill="1" applyBorder="1" applyAlignment="1" applyProtection="1">
      <alignment vertical="center"/>
      <protection/>
    </xf>
    <xf numFmtId="0" fontId="61" fillId="2" borderId="44" xfId="0" applyFont="1" applyFill="1" applyBorder="1" applyAlignment="1" applyProtection="1">
      <alignment horizontal="center" vertical="center" shrinkToFit="1"/>
      <protection locked="0"/>
    </xf>
    <xf numFmtId="0" fontId="61" fillId="2" borderId="46" xfId="0" applyFont="1" applyFill="1" applyBorder="1" applyAlignment="1" applyProtection="1">
      <alignment horizontal="center" vertical="center" shrinkToFit="1"/>
      <protection locked="0"/>
    </xf>
    <xf numFmtId="0" fontId="60" fillId="0" borderId="44" xfId="0" applyFont="1" applyFill="1" applyBorder="1" applyAlignment="1" applyProtection="1">
      <alignment horizontal="center" vertical="center" shrinkToFit="1"/>
      <protection locked="0"/>
    </xf>
    <xf numFmtId="0" fontId="60" fillId="0" borderId="47" xfId="0" applyFont="1" applyBorder="1" applyAlignment="1" applyProtection="1">
      <alignment horizontal="center" vertical="center"/>
      <protection locked="0"/>
    </xf>
    <xf numFmtId="181" fontId="60" fillId="0" borderId="24" xfId="0" applyNumberFormat="1" applyFont="1" applyBorder="1" applyAlignment="1" applyProtection="1">
      <alignment horizontal="center" vertical="center" shrinkToFit="1"/>
      <protection/>
    </xf>
    <xf numFmtId="181" fontId="60" fillId="0" borderId="27" xfId="0" applyNumberFormat="1" applyFont="1" applyBorder="1" applyAlignment="1" applyProtection="1">
      <alignment horizontal="center" vertical="center" shrinkToFit="1"/>
      <protection/>
    </xf>
    <xf numFmtId="179" fontId="60" fillId="2" borderId="44" xfId="0" applyNumberFormat="1" applyFont="1" applyFill="1" applyBorder="1" applyAlignment="1" applyProtection="1">
      <alignment horizontal="center" vertical="center"/>
      <protection/>
    </xf>
    <xf numFmtId="179" fontId="60" fillId="2" borderId="14" xfId="0" applyNumberFormat="1" applyFont="1" applyFill="1" applyBorder="1" applyAlignment="1" applyProtection="1">
      <alignment horizontal="center" vertical="center"/>
      <protection/>
    </xf>
    <xf numFmtId="179" fontId="60" fillId="0" borderId="44" xfId="0" applyNumberFormat="1" applyFont="1" applyFill="1" applyBorder="1" applyAlignment="1" applyProtection="1">
      <alignment horizontal="center" vertical="center"/>
      <protection/>
    </xf>
    <xf numFmtId="0" fontId="60" fillId="0" borderId="40" xfId="0" applyFont="1" applyFill="1" applyBorder="1" applyAlignment="1" applyProtection="1">
      <alignment horizontal="center" vertical="center" shrinkToFit="1"/>
      <protection locked="0"/>
    </xf>
    <xf numFmtId="0" fontId="60" fillId="0" borderId="48" xfId="0" applyFont="1" applyBorder="1" applyAlignment="1" applyProtection="1">
      <alignment vertical="center"/>
      <protection locked="0"/>
    </xf>
    <xf numFmtId="0" fontId="60" fillId="0" borderId="49" xfId="0" applyFont="1" applyBorder="1" applyAlignment="1" applyProtection="1">
      <alignment vertical="center"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top"/>
      <protection/>
    </xf>
    <xf numFmtId="0" fontId="19" fillId="0" borderId="0" xfId="0" applyFont="1" applyAlignment="1" applyProtection="1">
      <alignment horizontal="right" vertical="center"/>
      <protection/>
    </xf>
    <xf numFmtId="0" fontId="60" fillId="0" borderId="30" xfId="0" applyFont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/>
      <protection locked="0"/>
    </xf>
    <xf numFmtId="0" fontId="60" fillId="0" borderId="50" xfId="0" applyFont="1" applyBorder="1" applyAlignment="1" applyProtection="1">
      <alignment horizontal="center" vertical="center" shrinkToFit="1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0" fontId="60" fillId="0" borderId="26" xfId="0" applyFont="1" applyBorder="1" applyAlignment="1" applyProtection="1">
      <alignment horizontal="center" vertical="center" shrinkToFit="1"/>
      <protection locked="0"/>
    </xf>
    <xf numFmtId="176" fontId="60" fillId="0" borderId="27" xfId="0" applyNumberFormat="1" applyFont="1" applyBorder="1" applyAlignment="1" applyProtection="1">
      <alignment horizontal="center" vertical="center" shrinkToFit="1"/>
      <protection locked="0"/>
    </xf>
    <xf numFmtId="180" fontId="60" fillId="0" borderId="27" xfId="0" applyNumberFormat="1" applyFont="1" applyBorder="1" applyAlignment="1" applyProtection="1">
      <alignment horizontal="center" vertical="center" shrinkToFit="1"/>
      <protection locked="0"/>
    </xf>
    <xf numFmtId="177" fontId="60" fillId="0" borderId="27" xfId="0" applyNumberFormat="1" applyFont="1" applyBorder="1" applyAlignment="1" applyProtection="1">
      <alignment horizontal="center" vertical="center" shrinkToFit="1"/>
      <protection locked="0"/>
    </xf>
    <xf numFmtId="0" fontId="60" fillId="0" borderId="13" xfId="0" applyFont="1" applyBorder="1" applyAlignment="1" applyProtection="1">
      <alignment horizontal="center" vertical="center" shrinkToFit="1"/>
      <protection locked="0"/>
    </xf>
    <xf numFmtId="0" fontId="60" fillId="0" borderId="28" xfId="0" applyFont="1" applyBorder="1" applyAlignment="1" applyProtection="1">
      <alignment horizontal="center" vertical="center" shrinkToFit="1"/>
      <protection locked="0"/>
    </xf>
    <xf numFmtId="0" fontId="60" fillId="0" borderId="27" xfId="0" applyFont="1" applyBorder="1" applyAlignment="1" applyProtection="1">
      <alignment horizontal="center" vertical="center" shrinkToFit="1"/>
      <protection locked="0"/>
    </xf>
    <xf numFmtId="176" fontId="65" fillId="0" borderId="16" xfId="0" applyNumberFormat="1" applyFont="1" applyBorder="1" applyAlignment="1" applyProtection="1">
      <alignment horizontal="center" vertical="center" shrinkToFit="1"/>
      <protection locked="0"/>
    </xf>
    <xf numFmtId="176" fontId="65" fillId="0" borderId="29" xfId="0" applyNumberFormat="1" applyFont="1" applyBorder="1" applyAlignment="1" applyProtection="1">
      <alignment horizontal="center" vertical="center" shrinkToFit="1"/>
      <protection locked="0"/>
    </xf>
    <xf numFmtId="0" fontId="65" fillId="0" borderId="29" xfId="0" applyFont="1" applyBorder="1" applyAlignment="1" applyProtection="1">
      <alignment horizontal="center" vertical="center" shrinkToFit="1"/>
      <protection locked="0"/>
    </xf>
    <xf numFmtId="0" fontId="65" fillId="0" borderId="16" xfId="0" applyFont="1" applyBorder="1" applyAlignment="1" applyProtection="1">
      <alignment horizontal="center" vertical="center"/>
      <protection locked="0"/>
    </xf>
    <xf numFmtId="176" fontId="65" fillId="0" borderId="50" xfId="0" applyNumberFormat="1" applyFont="1" applyBorder="1" applyAlignment="1" applyProtection="1">
      <alignment horizontal="center" vertical="center" shrinkToFit="1"/>
      <protection locked="0"/>
    </xf>
    <xf numFmtId="0" fontId="65" fillId="0" borderId="50" xfId="0" applyFont="1" applyBorder="1" applyAlignment="1" applyProtection="1">
      <alignment horizontal="center" vertical="center" shrinkToFit="1"/>
      <protection locked="0"/>
    </xf>
    <xf numFmtId="0" fontId="65" fillId="0" borderId="30" xfId="0" applyFont="1" applyBorder="1" applyAlignment="1" applyProtection="1">
      <alignment horizontal="center" vertical="center"/>
      <protection locked="0"/>
    </xf>
    <xf numFmtId="180" fontId="65" fillId="0" borderId="50" xfId="0" applyNumberFormat="1" applyFont="1" applyBorder="1" applyAlignment="1" applyProtection="1">
      <alignment horizontal="center" vertical="center" shrinkToFit="1"/>
      <protection locked="0"/>
    </xf>
    <xf numFmtId="177" fontId="65" fillId="0" borderId="50" xfId="0" applyNumberFormat="1" applyFont="1" applyBorder="1" applyAlignment="1" applyProtection="1">
      <alignment horizontal="center" vertical="center" shrinkToFit="1"/>
      <protection locked="0"/>
    </xf>
    <xf numFmtId="180" fontId="65" fillId="0" borderId="29" xfId="0" applyNumberFormat="1" applyFont="1" applyBorder="1" applyAlignment="1" applyProtection="1">
      <alignment horizontal="center" vertical="center" shrinkToFit="1"/>
      <protection locked="0"/>
    </xf>
    <xf numFmtId="177" fontId="65" fillId="0" borderId="29" xfId="0" applyNumberFormat="1" applyFont="1" applyBorder="1" applyAlignment="1" applyProtection="1">
      <alignment horizontal="center" vertical="center" shrinkToFit="1"/>
      <protection locked="0"/>
    </xf>
    <xf numFmtId="0" fontId="65" fillId="0" borderId="28" xfId="0" applyFont="1" applyBorder="1" applyAlignment="1" applyProtection="1">
      <alignment horizontal="center" vertical="center" shrinkToFit="1"/>
      <protection locked="0"/>
    </xf>
    <xf numFmtId="0" fontId="60" fillId="0" borderId="29" xfId="0" applyFont="1" applyBorder="1" applyAlignment="1" applyProtection="1">
      <alignment horizontal="center" vertical="center" shrinkToFit="1"/>
      <protection locked="0"/>
    </xf>
    <xf numFmtId="176" fontId="65" fillId="0" borderId="28" xfId="0" applyNumberFormat="1" applyFont="1" applyBorder="1" applyAlignment="1" applyProtection="1">
      <alignment horizontal="center" vertical="center" shrinkToFit="1"/>
      <protection locked="0"/>
    </xf>
    <xf numFmtId="176" fontId="65" fillId="0" borderId="28" xfId="0" applyNumberFormat="1" applyFont="1" applyBorder="1" applyAlignment="1" applyProtection="1">
      <alignment horizontal="center" vertical="center"/>
      <protection locked="0"/>
    </xf>
    <xf numFmtId="0" fontId="65" fillId="0" borderId="29" xfId="0" applyFont="1" applyBorder="1" applyAlignment="1" applyProtection="1">
      <alignment horizontal="center" vertical="center"/>
      <protection locked="0"/>
    </xf>
    <xf numFmtId="180" fontId="65" fillId="0" borderId="29" xfId="0" applyNumberFormat="1" applyFont="1" applyBorder="1" applyAlignment="1" applyProtection="1">
      <alignment horizontal="center" vertical="center"/>
      <protection locked="0"/>
    </xf>
    <xf numFmtId="179" fontId="60" fillId="34" borderId="19" xfId="0" applyNumberFormat="1" applyFont="1" applyFill="1" applyBorder="1" applyAlignment="1" applyProtection="1">
      <alignment horizontal="center" vertical="center"/>
      <protection/>
    </xf>
    <xf numFmtId="179" fontId="60" fillId="34" borderId="32" xfId="0" applyNumberFormat="1" applyFont="1" applyFill="1" applyBorder="1" applyAlignment="1" applyProtection="1">
      <alignment horizontal="center" vertical="center"/>
      <protection/>
    </xf>
    <xf numFmtId="0" fontId="60" fillId="0" borderId="16" xfId="0" applyFont="1" applyBorder="1" applyAlignment="1" applyProtection="1">
      <alignment horizontal="center" vertical="center" shrinkToFit="1"/>
      <protection locked="0"/>
    </xf>
    <xf numFmtId="0" fontId="60" fillId="0" borderId="39" xfId="0" applyFont="1" applyBorder="1" applyAlignment="1" applyProtection="1">
      <alignment horizontal="center" vertical="center"/>
      <protection locked="0"/>
    </xf>
    <xf numFmtId="0" fontId="60" fillId="0" borderId="16" xfId="0" applyFont="1" applyBorder="1" applyAlignment="1" applyProtection="1">
      <alignment horizontal="center" vertical="center"/>
      <protection locked="0"/>
    </xf>
    <xf numFmtId="0" fontId="65" fillId="0" borderId="16" xfId="0" applyFont="1" applyBorder="1" applyAlignment="1" applyProtection="1">
      <alignment horizontal="center" vertical="center" shrinkToFit="1"/>
      <protection locked="0"/>
    </xf>
    <xf numFmtId="0" fontId="60" fillId="0" borderId="19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0" fontId="65" fillId="0" borderId="30" xfId="0" applyFont="1" applyBorder="1" applyAlignment="1" applyProtection="1">
      <alignment horizontal="center" vertical="center" shrinkToFit="1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0" fontId="1" fillId="30" borderId="27" xfId="119" applyFont="1" applyBorder="1" applyAlignment="1" applyProtection="1">
      <alignment vertical="center"/>
      <protection locked="0"/>
    </xf>
    <xf numFmtId="0" fontId="0" fillId="30" borderId="27" xfId="119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30" borderId="27" xfId="119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68" fillId="0" borderId="0" xfId="0" applyFont="1" applyAlignment="1" applyProtection="1">
      <alignment horizontal="center" vertical="center"/>
      <protection locked="0"/>
    </xf>
    <xf numFmtId="0" fontId="63" fillId="0" borderId="2" xfId="0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left" vertical="center"/>
      <protection/>
    </xf>
    <xf numFmtId="0" fontId="14" fillId="0" borderId="2" xfId="0" applyFont="1" applyBorder="1" applyAlignment="1" applyProtection="1">
      <alignment horizontal="left" vertical="center"/>
      <protection/>
    </xf>
    <xf numFmtId="49" fontId="67" fillId="0" borderId="2" xfId="0" applyNumberFormat="1" applyFont="1" applyBorder="1" applyAlignment="1" applyProtection="1">
      <alignment horizontal="left" vertical="center"/>
      <protection locked="0"/>
    </xf>
    <xf numFmtId="0" fontId="67" fillId="0" borderId="2" xfId="0" applyFont="1" applyBorder="1" applyAlignment="1" applyProtection="1">
      <alignment horizontal="left" vertical="center"/>
      <protection locked="0"/>
    </xf>
    <xf numFmtId="0" fontId="61" fillId="0" borderId="51" xfId="0" applyFont="1" applyBorder="1" applyAlignment="1" applyProtection="1">
      <alignment horizontal="center" vertical="center"/>
      <protection locked="0"/>
    </xf>
    <xf numFmtId="0" fontId="60" fillId="0" borderId="31" xfId="0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 applyProtection="1">
      <alignment horizontal="center" vertical="center"/>
      <protection locked="0"/>
    </xf>
    <xf numFmtId="0" fontId="60" fillId="0" borderId="34" xfId="0" applyFont="1" applyBorder="1" applyAlignment="1" applyProtection="1">
      <alignment horizontal="center" vertical="center"/>
      <protection locked="0"/>
    </xf>
    <xf numFmtId="0" fontId="60" fillId="0" borderId="28" xfId="0" applyFont="1" applyBorder="1" applyAlignment="1" applyProtection="1">
      <alignment horizontal="center" vertical="center"/>
      <protection locked="0"/>
    </xf>
    <xf numFmtId="0" fontId="60" fillId="0" borderId="23" xfId="0" applyFont="1" applyBorder="1" applyAlignment="1" applyProtection="1">
      <alignment horizontal="center" vertical="center"/>
      <protection locked="0"/>
    </xf>
    <xf numFmtId="0" fontId="66" fillId="0" borderId="23" xfId="0" applyFont="1" applyBorder="1" applyAlignment="1" applyProtection="1">
      <alignment horizontal="center" vertical="center"/>
      <protection locked="0"/>
    </xf>
    <xf numFmtId="0" fontId="60" fillId="0" borderId="46" xfId="0" applyFont="1" applyBorder="1" applyAlignment="1" applyProtection="1">
      <alignment horizontal="center" vertical="center"/>
      <protection locked="0"/>
    </xf>
    <xf numFmtId="0" fontId="60" fillId="0" borderId="45" xfId="0" applyFont="1" applyBorder="1" applyAlignment="1" applyProtection="1">
      <alignment horizontal="center" vertical="center" shrinkToFit="1"/>
      <protection locked="0"/>
    </xf>
    <xf numFmtId="0" fontId="60" fillId="0" borderId="52" xfId="0" applyFont="1" applyBorder="1" applyAlignment="1" applyProtection="1">
      <alignment horizontal="center" vertical="center" shrinkToFit="1"/>
      <protection locked="0"/>
    </xf>
    <xf numFmtId="0" fontId="60" fillId="0" borderId="40" xfId="0" applyFont="1" applyBorder="1" applyAlignment="1" applyProtection="1">
      <alignment horizontal="center" vertical="center" shrinkToFit="1"/>
      <protection locked="0"/>
    </xf>
    <xf numFmtId="0" fontId="60" fillId="0" borderId="53" xfId="0" applyFont="1" applyBorder="1" applyAlignment="1" applyProtection="1">
      <alignment horizontal="center" vertical="center" shrinkToFit="1"/>
      <protection locked="0"/>
    </xf>
    <xf numFmtId="0" fontId="60" fillId="0" borderId="28" xfId="0" applyFont="1" applyBorder="1" applyAlignment="1" applyProtection="1">
      <alignment horizontal="center" vertical="center" shrinkToFit="1"/>
      <protection locked="0"/>
    </xf>
    <xf numFmtId="0" fontId="60" fillId="0" borderId="23" xfId="0" applyFont="1" applyBorder="1" applyAlignment="1" applyProtection="1">
      <alignment horizontal="center" vertical="center" shrinkToFit="1"/>
      <protection locked="0"/>
    </xf>
    <xf numFmtId="0" fontId="60" fillId="0" borderId="19" xfId="0" applyFont="1" applyBorder="1" applyAlignment="1" applyProtection="1">
      <alignment horizontal="center" vertical="center"/>
      <protection locked="0"/>
    </xf>
    <xf numFmtId="0" fontId="60" fillId="0" borderId="32" xfId="0" applyFont="1" applyBorder="1" applyAlignment="1" applyProtection="1">
      <alignment horizontal="center" vertical="center"/>
      <protection locked="0"/>
    </xf>
    <xf numFmtId="0" fontId="60" fillId="0" borderId="26" xfId="0" applyFont="1" applyBorder="1" applyAlignment="1" applyProtection="1">
      <alignment horizontal="center" vertical="center"/>
      <protection locked="0"/>
    </xf>
    <xf numFmtId="0" fontId="60" fillId="0" borderId="45" xfId="0" applyFont="1" applyBorder="1" applyAlignment="1" applyProtection="1">
      <alignment horizontal="center" vertical="center" wrapText="1" shrinkToFit="1"/>
      <protection locked="0"/>
    </xf>
    <xf numFmtId="0" fontId="60" fillId="0" borderId="42" xfId="0" applyFont="1" applyBorder="1" applyAlignment="1" applyProtection="1">
      <alignment horizontal="center" vertical="center" wrapText="1" shrinkToFit="1"/>
      <protection locked="0"/>
    </xf>
    <xf numFmtId="0" fontId="60" fillId="0" borderId="43" xfId="0" applyFont="1" applyBorder="1" applyAlignment="1" applyProtection="1">
      <alignment horizontal="center" vertical="center" wrapText="1" shrinkToFit="1"/>
      <protection locked="0"/>
    </xf>
    <xf numFmtId="0" fontId="60" fillId="0" borderId="40" xfId="0" applyFont="1" applyBorder="1" applyAlignment="1" applyProtection="1">
      <alignment horizontal="center" vertical="center" wrapText="1" shrinkToFit="1"/>
      <protection locked="0"/>
    </xf>
    <xf numFmtId="0" fontId="60" fillId="0" borderId="20" xfId="0" applyFont="1" applyBorder="1" applyAlignment="1" applyProtection="1">
      <alignment horizontal="center" vertical="center" wrapText="1" shrinkToFit="1"/>
      <protection locked="0"/>
    </xf>
    <xf numFmtId="0" fontId="60" fillId="0" borderId="41" xfId="0" applyFont="1" applyBorder="1" applyAlignment="1" applyProtection="1">
      <alignment horizontal="center" vertical="center" wrapText="1" shrinkToFit="1"/>
      <protection locked="0"/>
    </xf>
    <xf numFmtId="0" fontId="60" fillId="0" borderId="54" xfId="0" applyFont="1" applyBorder="1" applyAlignment="1" applyProtection="1">
      <alignment horizontal="center" vertical="center"/>
      <protection locked="0"/>
    </xf>
    <xf numFmtId="0" fontId="60" fillId="0" borderId="55" xfId="0" applyFont="1" applyBorder="1" applyAlignment="1" applyProtection="1">
      <alignment horizontal="center" vertical="center"/>
      <protection locked="0"/>
    </xf>
    <xf numFmtId="0" fontId="60" fillId="0" borderId="19" xfId="0" applyFont="1" applyBorder="1" applyAlignment="1" applyProtection="1">
      <alignment horizontal="right" vertical="center"/>
      <protection locked="0"/>
    </xf>
    <xf numFmtId="0" fontId="60" fillId="0" borderId="32" xfId="0" applyFont="1" applyBorder="1" applyAlignment="1" applyProtection="1">
      <alignment horizontal="right" vertical="center"/>
      <protection locked="0"/>
    </xf>
    <xf numFmtId="0" fontId="60" fillId="0" borderId="26" xfId="0" applyFont="1" applyBorder="1" applyAlignment="1" applyProtection="1">
      <alignment horizontal="right" vertical="center"/>
      <protection locked="0"/>
    </xf>
    <xf numFmtId="0" fontId="60" fillId="0" borderId="40" xfId="0" applyFont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 vertical="center"/>
      <protection locked="0"/>
    </xf>
    <xf numFmtId="0" fontId="60" fillId="0" borderId="53" xfId="0" applyFont="1" applyBorder="1" applyAlignment="1" applyProtection="1">
      <alignment horizontal="center" vertical="center"/>
      <protection locked="0"/>
    </xf>
    <xf numFmtId="179" fontId="60" fillId="13" borderId="40" xfId="0" applyNumberFormat="1" applyFont="1" applyFill="1" applyBorder="1" applyAlignment="1" applyProtection="1">
      <alignment horizontal="center" vertical="center"/>
      <protection/>
    </xf>
    <xf numFmtId="179" fontId="60" fillId="13" borderId="20" xfId="0" applyNumberFormat="1" applyFont="1" applyFill="1" applyBorder="1" applyAlignment="1" applyProtection="1">
      <alignment horizontal="center" vertical="center"/>
      <protection/>
    </xf>
    <xf numFmtId="179" fontId="60" fillId="13" borderId="53" xfId="0" applyNumberFormat="1" applyFont="1" applyFill="1" applyBorder="1" applyAlignment="1" applyProtection="1">
      <alignment horizontal="center" vertical="center"/>
      <protection/>
    </xf>
    <xf numFmtId="179" fontId="60" fillId="2" borderId="19" xfId="0" applyNumberFormat="1" applyFont="1" applyFill="1" applyBorder="1" applyAlignment="1" applyProtection="1">
      <alignment horizontal="center" vertical="center"/>
      <protection/>
    </xf>
    <xf numFmtId="179" fontId="60" fillId="2" borderId="32" xfId="0" applyNumberFormat="1" applyFont="1" applyFill="1" applyBorder="1" applyAlignment="1" applyProtection="1">
      <alignment horizontal="center" vertical="center"/>
      <protection/>
    </xf>
    <xf numFmtId="179" fontId="60" fillId="2" borderId="26" xfId="0" applyNumberFormat="1" applyFont="1" applyFill="1" applyBorder="1" applyAlignment="1" applyProtection="1">
      <alignment horizontal="center" vertical="center"/>
      <protection/>
    </xf>
    <xf numFmtId="179" fontId="60" fillId="13" borderId="14" xfId="0" applyNumberFormat="1" applyFont="1" applyFill="1" applyBorder="1" applyAlignment="1" applyProtection="1">
      <alignment horizontal="center" vertical="center"/>
      <protection/>
    </xf>
    <xf numFmtId="179" fontId="60" fillId="13" borderId="15" xfId="0" applyNumberFormat="1" applyFont="1" applyFill="1" applyBorder="1" applyAlignment="1" applyProtection="1">
      <alignment horizontal="center" vertical="center"/>
      <protection/>
    </xf>
    <xf numFmtId="0" fontId="60" fillId="0" borderId="51" xfId="0" applyFont="1" applyBorder="1" applyAlignment="1" applyProtection="1">
      <alignment horizontal="right" vertical="center"/>
      <protection locked="0"/>
    </xf>
    <xf numFmtId="0" fontId="60" fillId="0" borderId="31" xfId="0" applyFont="1" applyBorder="1" applyAlignment="1" applyProtection="1">
      <alignment horizontal="right" vertical="center"/>
      <protection locked="0"/>
    </xf>
    <xf numFmtId="0" fontId="60" fillId="0" borderId="50" xfId="0" applyFont="1" applyBorder="1" applyAlignment="1" applyProtection="1">
      <alignment horizontal="right" vertical="center"/>
      <protection locked="0"/>
    </xf>
    <xf numFmtId="179" fontId="60" fillId="2" borderId="30" xfId="0" applyNumberFormat="1" applyFont="1" applyFill="1" applyBorder="1" applyAlignment="1" applyProtection="1">
      <alignment horizontal="center" vertical="center"/>
      <protection/>
    </xf>
    <xf numFmtId="179" fontId="60" fillId="2" borderId="31" xfId="0" applyNumberFormat="1" applyFont="1" applyFill="1" applyBorder="1" applyAlignment="1" applyProtection="1">
      <alignment horizontal="center" vertical="center"/>
      <protection/>
    </xf>
    <xf numFmtId="179" fontId="60" fillId="2" borderId="50" xfId="0" applyNumberFormat="1" applyFont="1" applyFill="1" applyBorder="1" applyAlignment="1" applyProtection="1">
      <alignment horizontal="center" vertical="center"/>
      <protection/>
    </xf>
    <xf numFmtId="179" fontId="60" fillId="0" borderId="30" xfId="0" applyNumberFormat="1" applyFont="1" applyBorder="1" applyAlignment="1" applyProtection="1">
      <alignment horizontal="left" vertical="center"/>
      <protection/>
    </xf>
    <xf numFmtId="179" fontId="60" fillId="0" borderId="31" xfId="0" applyNumberFormat="1" applyFont="1" applyBorder="1" applyAlignment="1" applyProtection="1">
      <alignment horizontal="left" vertical="center"/>
      <protection/>
    </xf>
    <xf numFmtId="179" fontId="60" fillId="0" borderId="12" xfId="0" applyNumberFormat="1" applyFont="1" applyBorder="1" applyAlignment="1" applyProtection="1">
      <alignment horizontal="left" vertical="center"/>
      <protection/>
    </xf>
    <xf numFmtId="177" fontId="60" fillId="0" borderId="56" xfId="0" applyNumberFormat="1" applyFont="1" applyBorder="1" applyAlignment="1" applyProtection="1">
      <alignment horizontal="right" vertical="center" shrinkToFit="1"/>
      <protection locked="0"/>
    </xf>
    <xf numFmtId="177" fontId="60" fillId="0" borderId="42" xfId="0" applyNumberFormat="1" applyFont="1" applyBorder="1" applyAlignment="1" applyProtection="1">
      <alignment horizontal="right" vertical="center" shrinkToFit="1"/>
      <protection locked="0"/>
    </xf>
    <xf numFmtId="177" fontId="60" fillId="0" borderId="52" xfId="0" applyNumberFormat="1" applyFont="1" applyBorder="1" applyAlignment="1" applyProtection="1">
      <alignment horizontal="right" vertical="center" shrinkToFit="1"/>
      <protection locked="0"/>
    </xf>
    <xf numFmtId="179" fontId="60" fillId="13" borderId="19" xfId="0" applyNumberFormat="1" applyFont="1" applyFill="1" applyBorder="1" applyAlignment="1" applyProtection="1">
      <alignment horizontal="center" vertical="center"/>
      <protection/>
    </xf>
    <xf numFmtId="0" fontId="60" fillId="13" borderId="32" xfId="0" applyNumberFormat="1" applyFont="1" applyFill="1" applyBorder="1" applyAlignment="1" applyProtection="1">
      <alignment horizontal="center" vertical="center"/>
      <protection/>
    </xf>
    <xf numFmtId="0" fontId="60" fillId="13" borderId="26" xfId="0" applyNumberFormat="1" applyFont="1" applyFill="1" applyBorder="1" applyAlignment="1" applyProtection="1">
      <alignment horizontal="center" vertical="center"/>
      <protection/>
    </xf>
    <xf numFmtId="179" fontId="60" fillId="34" borderId="19" xfId="0" applyNumberFormat="1" applyFont="1" applyFill="1" applyBorder="1" applyAlignment="1" applyProtection="1">
      <alignment horizontal="center" vertical="center"/>
      <protection/>
    </xf>
    <xf numFmtId="179" fontId="60" fillId="34" borderId="32" xfId="0" applyNumberFormat="1" applyFont="1" applyFill="1" applyBorder="1" applyAlignment="1" applyProtection="1">
      <alignment horizontal="center" vertical="center"/>
      <protection/>
    </xf>
    <xf numFmtId="179" fontId="60" fillId="34" borderId="13" xfId="0" applyNumberFormat="1" applyFont="1" applyFill="1" applyBorder="1" applyAlignment="1" applyProtection="1">
      <alignment horizontal="center" vertical="center"/>
      <protection/>
    </xf>
    <xf numFmtId="49" fontId="67" fillId="0" borderId="2" xfId="0" applyNumberFormat="1" applyFont="1" applyBorder="1" applyAlignment="1" applyProtection="1">
      <alignment horizontal="left" vertical="center" shrinkToFit="1"/>
      <protection locked="0"/>
    </xf>
    <xf numFmtId="0" fontId="67" fillId="0" borderId="2" xfId="0" applyFont="1" applyBorder="1" applyAlignment="1" applyProtection="1">
      <alignment horizontal="left" vertical="center" shrinkToFit="1"/>
      <protection locked="0"/>
    </xf>
    <xf numFmtId="0" fontId="60" fillId="0" borderId="57" xfId="0" applyFont="1" applyBorder="1" applyAlignment="1" applyProtection="1">
      <alignment horizontal="right" vertical="center"/>
      <protection locked="0"/>
    </xf>
    <xf numFmtId="9" fontId="61" fillId="0" borderId="19" xfId="0" applyNumberFormat="1" applyFont="1" applyFill="1" applyBorder="1" applyAlignment="1" applyProtection="1">
      <alignment horizontal="center" vertical="center"/>
      <protection/>
    </xf>
    <xf numFmtId="9" fontId="61" fillId="0" borderId="32" xfId="0" applyNumberFormat="1" applyFont="1" applyFill="1" applyBorder="1" applyAlignment="1" applyProtection="1">
      <alignment horizontal="center" vertical="center"/>
      <protection/>
    </xf>
    <xf numFmtId="9" fontId="61" fillId="0" borderId="26" xfId="0" applyNumberFormat="1" applyFont="1" applyFill="1" applyBorder="1" applyAlignment="1" applyProtection="1">
      <alignment horizontal="center" vertical="center"/>
      <protection/>
    </xf>
    <xf numFmtId="0" fontId="60" fillId="0" borderId="58" xfId="0" applyFont="1" applyBorder="1" applyAlignment="1" applyProtection="1">
      <alignment horizontal="right" vertical="center"/>
      <protection locked="0"/>
    </xf>
    <xf numFmtId="0" fontId="60" fillId="0" borderId="59" xfId="0" applyFont="1" applyBorder="1" applyAlignment="1" applyProtection="1">
      <alignment horizontal="right" vertical="center"/>
      <protection locked="0"/>
    </xf>
    <xf numFmtId="0" fontId="60" fillId="0" borderId="44" xfId="0" applyFont="1" applyBorder="1" applyAlignment="1" applyProtection="1">
      <alignment horizontal="right" vertical="center"/>
      <protection locked="0"/>
    </xf>
    <xf numFmtId="9" fontId="61" fillId="0" borderId="14" xfId="90" applyNumberFormat="1" applyFont="1" applyBorder="1" applyAlignment="1" applyProtection="1">
      <alignment horizontal="center" vertical="center" shrinkToFit="1"/>
      <protection/>
    </xf>
    <xf numFmtId="9" fontId="61" fillId="0" borderId="15" xfId="90" applyNumberFormat="1" applyFont="1" applyBorder="1" applyAlignment="1" applyProtection="1">
      <alignment horizontal="center" vertical="center" shrinkToFit="1"/>
      <protection/>
    </xf>
    <xf numFmtId="9" fontId="61" fillId="0" borderId="18" xfId="90" applyNumberFormat="1" applyFont="1" applyBorder="1" applyAlignment="1" applyProtection="1">
      <alignment horizontal="center" vertical="center" shrinkToFit="1"/>
      <protection/>
    </xf>
    <xf numFmtId="0" fontId="60" fillId="0" borderId="33" xfId="0" applyFont="1" applyBorder="1" applyAlignment="1" applyProtection="1">
      <alignment horizontal="center" vertical="center"/>
      <protection locked="0"/>
    </xf>
    <xf numFmtId="0" fontId="60" fillId="0" borderId="60" xfId="0" applyFont="1" applyBorder="1" applyAlignment="1" applyProtection="1">
      <alignment horizontal="center" vertical="center"/>
      <protection locked="0"/>
    </xf>
    <xf numFmtId="0" fontId="60" fillId="0" borderId="27" xfId="0" applyFont="1" applyBorder="1" applyAlignment="1" applyProtection="1">
      <alignment horizontal="center" vertical="center"/>
      <protection locked="0"/>
    </xf>
    <xf numFmtId="0" fontId="60" fillId="0" borderId="25" xfId="0" applyFont="1" applyBorder="1" applyAlignment="1" applyProtection="1">
      <alignment horizontal="center" vertical="center"/>
      <protection locked="0"/>
    </xf>
    <xf numFmtId="0" fontId="60" fillId="0" borderId="27" xfId="0" applyFont="1" applyBorder="1" applyAlignment="1" applyProtection="1">
      <alignment horizontal="center" vertical="center" shrinkToFit="1"/>
      <protection locked="0"/>
    </xf>
    <xf numFmtId="0" fontId="60" fillId="0" borderId="44" xfId="0" applyFont="1" applyBorder="1" applyAlignment="1" applyProtection="1">
      <alignment horizontal="center" vertical="center" shrinkToFit="1"/>
      <protection locked="0"/>
    </xf>
    <xf numFmtId="9" fontId="61" fillId="35" borderId="14" xfId="90" applyNumberFormat="1" applyFont="1" applyFill="1" applyBorder="1" applyAlignment="1" applyProtection="1">
      <alignment horizontal="center" vertical="center"/>
      <protection/>
    </xf>
    <xf numFmtId="9" fontId="61" fillId="35" borderId="15" xfId="90" applyNumberFormat="1" applyFont="1" applyFill="1" applyBorder="1" applyAlignment="1" applyProtection="1">
      <alignment horizontal="center" vertical="center"/>
      <protection/>
    </xf>
    <xf numFmtId="9" fontId="61" fillId="35" borderId="59" xfId="90" applyNumberFormat="1" applyFont="1" applyFill="1" applyBorder="1" applyAlignment="1" applyProtection="1">
      <alignment horizontal="center" vertical="center"/>
      <protection/>
    </xf>
    <xf numFmtId="179" fontId="60" fillId="0" borderId="40" xfId="0" applyNumberFormat="1" applyFont="1" applyBorder="1" applyAlignment="1" applyProtection="1">
      <alignment horizontal="left" vertical="center" shrinkToFit="1"/>
      <protection/>
    </xf>
    <xf numFmtId="179" fontId="60" fillId="0" borderId="61" xfId="0" applyNumberFormat="1" applyFont="1" applyBorder="1" applyAlignment="1" applyProtection="1">
      <alignment horizontal="left" vertical="center" shrinkToFit="1"/>
      <protection/>
    </xf>
    <xf numFmtId="0" fontId="5" fillId="0" borderId="62" xfId="0" applyFont="1" applyBorder="1" applyAlignment="1" applyProtection="1">
      <alignment horizontal="right" vertical="center"/>
      <protection locked="0"/>
    </xf>
    <xf numFmtId="0" fontId="60" fillId="0" borderId="15" xfId="0" applyFont="1" applyBorder="1" applyAlignment="1" applyProtection="1">
      <alignment horizontal="right" vertical="center"/>
      <protection locked="0"/>
    </xf>
    <xf numFmtId="179" fontId="60" fillId="34" borderId="14" xfId="0" applyNumberFormat="1" applyFont="1" applyFill="1" applyBorder="1" applyAlignment="1" applyProtection="1">
      <alignment horizontal="center" vertical="center"/>
      <protection/>
    </xf>
    <xf numFmtId="179" fontId="60" fillId="34" borderId="15" xfId="0" applyNumberFormat="1" applyFont="1" applyFill="1" applyBorder="1" applyAlignment="1" applyProtection="1">
      <alignment horizontal="center" vertical="center"/>
      <protection/>
    </xf>
    <xf numFmtId="179" fontId="60" fillId="34" borderId="18" xfId="0" applyNumberFormat="1" applyFont="1" applyFill="1" applyBorder="1" applyAlignment="1" applyProtection="1">
      <alignment horizontal="center" vertical="center"/>
      <protection/>
    </xf>
    <xf numFmtId="0" fontId="60" fillId="2" borderId="31" xfId="0" applyNumberFormat="1" applyFont="1" applyFill="1" applyBorder="1" applyAlignment="1" applyProtection="1">
      <alignment horizontal="center" vertical="center"/>
      <protection/>
    </xf>
    <xf numFmtId="0" fontId="60" fillId="2" borderId="50" xfId="0" applyNumberFormat="1" applyFont="1" applyFill="1" applyBorder="1" applyAlignment="1" applyProtection="1">
      <alignment horizontal="center" vertical="center"/>
      <protection/>
    </xf>
    <xf numFmtId="179" fontId="60" fillId="34" borderId="63" xfId="0" applyNumberFormat="1" applyFont="1" applyFill="1" applyBorder="1" applyAlignment="1" applyProtection="1">
      <alignment horizontal="left" vertical="center"/>
      <protection/>
    </xf>
    <xf numFmtId="179" fontId="60" fillId="34" borderId="64" xfId="0" applyNumberFormat="1" applyFont="1" applyFill="1" applyBorder="1" applyAlignment="1" applyProtection="1">
      <alignment horizontal="left" vertical="center"/>
      <protection/>
    </xf>
    <xf numFmtId="179" fontId="60" fillId="34" borderId="49" xfId="0" applyNumberFormat="1" applyFont="1" applyFill="1" applyBorder="1" applyAlignment="1" applyProtection="1">
      <alignment horizontal="left" vertical="center"/>
      <protection/>
    </xf>
    <xf numFmtId="0" fontId="60" fillId="0" borderId="58" xfId="0" applyFont="1" applyBorder="1" applyAlignment="1" applyProtection="1">
      <alignment horizontal="center" vertical="center"/>
      <protection locked="0"/>
    </xf>
    <xf numFmtId="0" fontId="60" fillId="0" borderId="44" xfId="0" applyFont="1" applyBorder="1" applyAlignment="1" applyProtection="1">
      <alignment horizontal="center" vertical="center"/>
      <protection locked="0"/>
    </xf>
    <xf numFmtId="0" fontId="60" fillId="0" borderId="56" xfId="0" applyFont="1" applyBorder="1" applyAlignment="1" applyProtection="1">
      <alignment horizontal="right" vertical="center"/>
      <protection locked="0"/>
    </xf>
    <xf numFmtId="179" fontId="60" fillId="13" borderId="32" xfId="0" applyNumberFormat="1" applyFont="1" applyFill="1" applyBorder="1" applyAlignment="1" applyProtection="1">
      <alignment horizontal="center" vertical="center"/>
      <protection/>
    </xf>
    <xf numFmtId="179" fontId="60" fillId="13" borderId="26" xfId="0" applyNumberFormat="1" applyFont="1" applyFill="1" applyBorder="1" applyAlignment="1" applyProtection="1">
      <alignment horizontal="center" vertical="center"/>
      <protection/>
    </xf>
    <xf numFmtId="0" fontId="60" fillId="0" borderId="65" xfId="0" applyFont="1" applyBorder="1" applyAlignment="1" applyProtection="1">
      <alignment horizontal="right" vertical="center"/>
      <protection locked="0"/>
    </xf>
    <xf numFmtId="0" fontId="60" fillId="0" borderId="66" xfId="0" applyFont="1" applyBorder="1" applyAlignment="1" applyProtection="1">
      <alignment horizontal="right" vertical="center"/>
      <protection locked="0"/>
    </xf>
    <xf numFmtId="0" fontId="60" fillId="0" borderId="67" xfId="0" applyFont="1" applyBorder="1" applyAlignment="1" applyProtection="1">
      <alignment horizontal="right" vertical="center"/>
      <protection locked="0"/>
    </xf>
    <xf numFmtId="179" fontId="60" fillId="36" borderId="68" xfId="0" applyNumberFormat="1" applyFont="1" applyFill="1" applyBorder="1" applyAlignment="1" applyProtection="1">
      <alignment horizontal="center" vertical="center"/>
      <protection/>
    </xf>
    <xf numFmtId="179" fontId="60" fillId="36" borderId="66" xfId="0" applyNumberFormat="1" applyFont="1" applyFill="1" applyBorder="1" applyAlignment="1" applyProtection="1">
      <alignment horizontal="center" vertical="center"/>
      <protection/>
    </xf>
    <xf numFmtId="179" fontId="60" fillId="36" borderId="67" xfId="0" applyNumberFormat="1" applyFont="1" applyFill="1" applyBorder="1" applyAlignment="1" applyProtection="1">
      <alignment horizontal="center" vertical="center"/>
      <protection/>
    </xf>
    <xf numFmtId="179" fontId="60" fillId="0" borderId="68" xfId="0" applyNumberFormat="1" applyFont="1" applyBorder="1" applyAlignment="1" applyProtection="1">
      <alignment horizontal="left" vertical="center"/>
      <protection/>
    </xf>
    <xf numFmtId="179" fontId="60" fillId="0" borderId="66" xfId="0" applyNumberFormat="1" applyFont="1" applyBorder="1" applyAlignment="1" applyProtection="1">
      <alignment horizontal="left" vertical="center"/>
      <protection/>
    </xf>
    <xf numFmtId="179" fontId="60" fillId="0" borderId="69" xfId="0" applyNumberFormat="1" applyFont="1" applyBorder="1" applyAlignment="1" applyProtection="1">
      <alignment horizontal="left" vertical="center"/>
      <protection/>
    </xf>
    <xf numFmtId="0" fontId="60" fillId="37" borderId="39" xfId="0" applyNumberFormat="1" applyFont="1" applyFill="1" applyBorder="1" applyAlignment="1" applyProtection="1">
      <alignment horizontal="center" vertical="center"/>
      <protection/>
    </xf>
    <xf numFmtId="0" fontId="60" fillId="37" borderId="0" xfId="0" applyNumberFormat="1" applyFont="1" applyFill="1" applyBorder="1" applyAlignment="1" applyProtection="1">
      <alignment horizontal="center" vertical="center"/>
      <protection/>
    </xf>
    <xf numFmtId="0" fontId="60" fillId="37" borderId="70" xfId="0" applyNumberFormat="1" applyFont="1" applyFill="1" applyBorder="1" applyAlignment="1" applyProtection="1">
      <alignment horizontal="center" vertical="center"/>
      <protection/>
    </xf>
    <xf numFmtId="179" fontId="60" fillId="34" borderId="19" xfId="0" applyNumberFormat="1" applyFont="1" applyFill="1" applyBorder="1" applyAlignment="1" applyProtection="1">
      <alignment horizontal="left" vertical="center"/>
      <protection/>
    </xf>
    <xf numFmtId="179" fontId="60" fillId="34" borderId="32" xfId="0" applyNumberFormat="1" applyFont="1" applyFill="1" applyBorder="1" applyAlignment="1" applyProtection="1">
      <alignment horizontal="left" vertical="center"/>
      <protection/>
    </xf>
    <xf numFmtId="179" fontId="60" fillId="34" borderId="13" xfId="0" applyNumberFormat="1" applyFont="1" applyFill="1" applyBorder="1" applyAlignment="1" applyProtection="1">
      <alignment horizontal="left" vertical="center"/>
      <protection/>
    </xf>
    <xf numFmtId="0" fontId="60" fillId="0" borderId="55" xfId="0" applyFont="1" applyBorder="1" applyAlignment="1" applyProtection="1">
      <alignment horizontal="right" vertical="center"/>
      <protection locked="0"/>
    </xf>
    <xf numFmtId="0" fontId="60" fillId="0" borderId="53" xfId="0" applyFont="1" applyBorder="1" applyAlignment="1" applyProtection="1">
      <alignment horizontal="right" vertical="center"/>
      <protection locked="0"/>
    </xf>
    <xf numFmtId="0" fontId="60" fillId="0" borderId="46" xfId="0" applyFont="1" applyBorder="1" applyAlignment="1" applyProtection="1">
      <alignment horizontal="right" vertical="center"/>
      <protection locked="0"/>
    </xf>
  </cellXfs>
  <cellStyles count="1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KikoCompany" xfId="33"/>
    <cellStyle name="KikoCustomer" xfId="34"/>
    <cellStyle name="KikoCustomerPrimary" xfId="35"/>
    <cellStyle name="KikoDate" xfId="36"/>
    <cellStyle name="KikoDateFree" xfId="37"/>
    <cellStyle name="KikoDecimal" xfId="38"/>
    <cellStyle name="KikoFraction" xfId="39"/>
    <cellStyle name="KikoFree" xfId="40"/>
    <cellStyle name="KikoHeads" xfId="41"/>
    <cellStyle name="KikoHeadsTop" xfId="42"/>
    <cellStyle name="KikoInteger" xfId="43"/>
    <cellStyle name="KikoLeft" xfId="44"/>
    <cellStyle name="KikoName" xfId="45"/>
    <cellStyle name="KikoPrice" xfId="46"/>
    <cellStyle name="KikoRate" xfId="47"/>
    <cellStyle name="KikoRateStd" xfId="48"/>
    <cellStyle name="KikoRegHeads" xfId="49"/>
    <cellStyle name="KikoRegHeads2" xfId="50"/>
    <cellStyle name="KikoRegRate" xfId="51"/>
    <cellStyle name="KikoRegRateStd" xfId="52"/>
    <cellStyle name="KikoRegTitle" xfId="53"/>
    <cellStyle name="KikoRight" xfId="54"/>
    <cellStyle name="KikoSite" xfId="55"/>
    <cellStyle name="KikoSize" xfId="56"/>
    <cellStyle name="KikoStandard" xfId="57"/>
    <cellStyle name="KikoSum" xfId="58"/>
    <cellStyle name="KikoSumCost" xfId="59"/>
    <cellStyle name="KikoTimes" xfId="60"/>
    <cellStyle name="KikoTitle" xfId="61"/>
    <cellStyle name="KikoUnit" xfId="62"/>
    <cellStyle name="KikoVolume" xfId="63"/>
    <cellStyle name="KikoVolumeAll" xfId="64"/>
    <cellStyle name="アクセント 1" xfId="65"/>
    <cellStyle name="アクセント 2" xfId="66"/>
    <cellStyle name="アクセント 3" xfId="67"/>
    <cellStyle name="アクセント 4" xfId="68"/>
    <cellStyle name="アクセント 5" xfId="69"/>
    <cellStyle name="アクセント 6" xfId="70"/>
    <cellStyle name="タイトル" xfId="71"/>
    <cellStyle name="チェック セル" xfId="72"/>
    <cellStyle name="どちらでもない" xfId="73"/>
    <cellStyle name="Percent" xfId="74"/>
    <cellStyle name="パーセント 2" xfId="75"/>
    <cellStyle name="パーセント 2 2" xfId="76"/>
    <cellStyle name="パーセント 2 3" xfId="77"/>
    <cellStyle name="パーセント 2 4" xfId="78"/>
    <cellStyle name="パーセント 2 5" xfId="79"/>
    <cellStyle name="パーセント 2 6" xfId="80"/>
    <cellStyle name="パーセント 2 7" xfId="81"/>
    <cellStyle name="パーセント 3" xfId="82"/>
    <cellStyle name="パーセント 3 10" xfId="83"/>
    <cellStyle name="パーセント 3 2" xfId="84"/>
    <cellStyle name="パーセント 3 2 2" xfId="85"/>
    <cellStyle name="パーセント 3 2 3" xfId="86"/>
    <cellStyle name="パーセント 3 2 4" xfId="87"/>
    <cellStyle name="パーセント 3 2 5" xfId="88"/>
    <cellStyle name="パーセント 3 2 6" xfId="89"/>
    <cellStyle name="パーセント 3 3" xfId="90"/>
    <cellStyle name="パーセント 3 3 2" xfId="91"/>
    <cellStyle name="パーセント 3 3 2 2" xfId="92"/>
    <cellStyle name="パーセント 3 3 2 3" xfId="93"/>
    <cellStyle name="パーセント 3 3 2 4" xfId="94"/>
    <cellStyle name="パーセント 3 3 2 5" xfId="95"/>
    <cellStyle name="パーセント 3 3 2 6" xfId="96"/>
    <cellStyle name="パーセント 3 4" xfId="97"/>
    <cellStyle name="パーセント 3 4 2" xfId="98"/>
    <cellStyle name="パーセント 3 4 3" xfId="99"/>
    <cellStyle name="パーセント 3 4 4" xfId="100"/>
    <cellStyle name="パーセント 3 4 5" xfId="101"/>
    <cellStyle name="パーセント 3 4 6" xfId="102"/>
    <cellStyle name="パーセント 3 5" xfId="103"/>
    <cellStyle name="パーセント 3 6" xfId="104"/>
    <cellStyle name="パーセント 3 7" xfId="105"/>
    <cellStyle name="パーセント 3 8" xfId="106"/>
    <cellStyle name="パーセント 3 9" xfId="107"/>
    <cellStyle name="パーセント 4" xfId="108"/>
    <cellStyle name="パーセント 4 2" xfId="109"/>
    <cellStyle name="パーセント 4 3" xfId="110"/>
    <cellStyle name="パーセント 4 4" xfId="111"/>
    <cellStyle name="パーセント 4 5" xfId="112"/>
    <cellStyle name="パーセント 4 6" xfId="113"/>
    <cellStyle name="パーセント 4 7" xfId="114"/>
    <cellStyle name="Hyperlink" xfId="115"/>
    <cellStyle name="ハイパーリンク 2" xfId="116"/>
    <cellStyle name="メモ" xfId="117"/>
    <cellStyle name="リンク セル" xfId="118"/>
    <cellStyle name="悪い" xfId="119"/>
    <cellStyle name="計算" xfId="120"/>
    <cellStyle name="警告文" xfId="121"/>
    <cellStyle name="Comma [0]" xfId="122"/>
    <cellStyle name="Comma" xfId="123"/>
    <cellStyle name="桁区切り 2" xfId="124"/>
    <cellStyle name="桁区切り 2 2" xfId="125"/>
    <cellStyle name="桁区切り 2 3" xfId="126"/>
    <cellStyle name="桁区切り 2 4" xfId="127"/>
    <cellStyle name="桁区切り 2 5" xfId="128"/>
    <cellStyle name="桁区切り 2 6" xfId="129"/>
    <cellStyle name="桁区切り 2 7" xfId="130"/>
    <cellStyle name="桁区切り 3" xfId="131"/>
    <cellStyle name="桁区切り 3 2" xfId="132"/>
    <cellStyle name="桁区切り 3 2 2" xfId="133"/>
    <cellStyle name="桁区切り 3 2 3" xfId="134"/>
    <cellStyle name="桁区切り 3 2 4" xfId="135"/>
    <cellStyle name="桁区切り 3 2 5" xfId="136"/>
    <cellStyle name="桁区切り 3 2 6" xfId="137"/>
    <cellStyle name="桁区切り 3 3" xfId="138"/>
    <cellStyle name="桁区切り 3 4" xfId="139"/>
    <cellStyle name="桁区切り 3 5" xfId="140"/>
    <cellStyle name="桁区切り 3 6" xfId="141"/>
    <cellStyle name="桁区切り 3 7" xfId="142"/>
    <cellStyle name="桁区切り 3 8" xfId="143"/>
    <cellStyle name="桁区切り 4" xfId="144"/>
    <cellStyle name="見出し 1" xfId="145"/>
    <cellStyle name="見出し 2" xfId="146"/>
    <cellStyle name="見出し 3" xfId="147"/>
    <cellStyle name="見出し 4" xfId="148"/>
    <cellStyle name="集計" xfId="149"/>
    <cellStyle name="出力" xfId="150"/>
    <cellStyle name="説明文" xfId="151"/>
    <cellStyle name="Currency [0]" xfId="152"/>
    <cellStyle name="Currency" xfId="153"/>
    <cellStyle name="入力" xfId="154"/>
    <cellStyle name="標準 2" xfId="155"/>
    <cellStyle name="標準 3" xfId="156"/>
    <cellStyle name="標準 4" xfId="157"/>
    <cellStyle name="Followed Hyperlink" xfId="158"/>
    <cellStyle name="良い" xfId="159"/>
  </cellStyles>
  <tableStyles count="1" defaultTableStyle="TableStyleMedium9" defaultPivotStyle="PivotStyleLight16">
    <tableStyle name="テーブル スタイル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share\HP&#38306;&#20418;\&#33576;&#22478;&#26408;&#26448;&#12363;&#12425;&#23478;&#65326;&#65317;&#65332;\h25daun\h25tyakoukenkakun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7tyakko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share\HP&#38306;&#20418;\&#33576;&#22478;&#26408;&#26448;&#12363;&#12425;&#23478;&#65326;&#65317;&#65332;\h25moriieziseki\20140106gouhousen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〈第1面〉 "/>
      <sheetName val="〈第1面〉 補足説明"/>
      <sheetName val="〈第2面〉"/>
      <sheetName val="〈第2面〉記入例."/>
    </sheetNames>
    <sheetDataSet>
      <sheetData sheetId="3">
        <row r="10">
          <cell r="P10" t="str">
            <v>杉</v>
          </cell>
        </row>
        <row r="11">
          <cell r="P11" t="str">
            <v>桧</v>
          </cell>
        </row>
        <row r="12">
          <cell r="P12" t="str">
            <v>杉KD</v>
          </cell>
        </row>
        <row r="13">
          <cell r="P13" t="str">
            <v>桧KD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〈第1面〉 "/>
      <sheetName val="〈第1面〉 補足説明"/>
      <sheetName val="〈第2面〉"/>
      <sheetName val="〈第2面〉 補足説明"/>
    </sheetNames>
    <sheetDataSet>
      <sheetData sheetId="0">
        <row r="1">
          <cell r="S1" t="str">
            <v>長寿命型（長期優良住宅）</v>
          </cell>
        </row>
        <row r="2">
          <cell r="S2" t="str">
            <v>高度省エネ型（認定低炭素住宅）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情報"/>
      <sheetName val="合法木材証明書"/>
      <sheetName val="合法木材出荷明細書"/>
      <sheetName val="リスト"/>
    </sheetNames>
    <sheetDataSet>
      <sheetData sheetId="3">
        <row r="3">
          <cell r="J3" t="str">
            <v>杉</v>
          </cell>
        </row>
        <row r="4">
          <cell r="J4" t="str">
            <v>桧</v>
          </cell>
        </row>
        <row r="5">
          <cell r="J5" t="str">
            <v>杉KD</v>
          </cell>
        </row>
        <row r="6">
          <cell r="J6" t="str">
            <v>桧KD</v>
          </cell>
        </row>
        <row r="14">
          <cell r="A14" t="str">
            <v>協和木材　株式会社</v>
          </cell>
        </row>
        <row r="15">
          <cell r="A15" t="str">
            <v>二宮木材　株式会社</v>
          </cell>
        </row>
        <row r="16">
          <cell r="A16" t="str">
            <v>株式会社　荒川材木店</v>
          </cell>
        </row>
        <row r="17">
          <cell r="A17" t="str">
            <v>株式会社　ヤマサンワタナベ</v>
          </cell>
        </row>
        <row r="18">
          <cell r="A18" t="str">
            <v>株式会社　林産</v>
          </cell>
        </row>
        <row r="19">
          <cell r="A19" t="str">
            <v>八溝多賀木材乾燥　協同組合</v>
          </cell>
        </row>
        <row r="20">
          <cell r="A20" t="str">
            <v>小林林業　株式会社</v>
          </cell>
        </row>
        <row r="21">
          <cell r="A21" t="str">
            <v>磐城共栄木材　合資会社</v>
          </cell>
        </row>
        <row r="22">
          <cell r="A22" t="str">
            <v>有限会社　鉾田製材所</v>
          </cell>
        </row>
        <row r="23">
          <cell r="A23" t="str">
            <v>有限会社　野上製材所</v>
          </cell>
        </row>
        <row r="24">
          <cell r="A24" t="str">
            <v>有限会社　皆川製材所</v>
          </cell>
        </row>
        <row r="25">
          <cell r="A25" t="str">
            <v>有限会社　森嶋林業</v>
          </cell>
        </row>
        <row r="26">
          <cell r="A26" t="str">
            <v>株式会社　東山木材</v>
          </cell>
        </row>
        <row r="27">
          <cell r="A27" t="str">
            <v>有限会社　戸村製材</v>
          </cell>
        </row>
        <row r="28">
          <cell r="A28" t="str">
            <v>合名会社　皆川材木店</v>
          </cell>
        </row>
        <row r="29">
          <cell r="A29" t="str">
            <v>大北産業　株式会社</v>
          </cell>
        </row>
        <row r="30">
          <cell r="A30" t="str">
            <v>関建築・木材</v>
          </cell>
        </row>
        <row r="32">
          <cell r="A32" t="str">
            <v>不明</v>
          </cell>
        </row>
        <row r="87">
          <cell r="A87" t="str">
            <v>有限会社　小松崎林業</v>
          </cell>
        </row>
        <row r="88">
          <cell r="A88" t="str">
            <v>株式会社　井戸川建築</v>
          </cell>
        </row>
        <row r="89">
          <cell r="A89" t="str">
            <v>株式会社　山森</v>
          </cell>
        </row>
        <row r="90">
          <cell r="A90" t="str">
            <v>株式会社　棟匠ライフ</v>
          </cell>
        </row>
        <row r="91">
          <cell r="A91" t="str">
            <v>有限会社　椿山住宅販売</v>
          </cell>
        </row>
        <row r="92">
          <cell r="A92" t="str">
            <v>古田土商事　株式会社</v>
          </cell>
        </row>
        <row r="93">
          <cell r="A93" t="str">
            <v>株式会社　林産</v>
          </cell>
        </row>
        <row r="94">
          <cell r="A94" t="str">
            <v>株式会社　ワカバハウス</v>
          </cell>
        </row>
        <row r="95">
          <cell r="A95" t="str">
            <v>株式会社　モリハウジング</v>
          </cell>
        </row>
        <row r="96">
          <cell r="A96" t="str">
            <v>株式会社　オーヌキ</v>
          </cell>
        </row>
        <row r="97">
          <cell r="A97" t="str">
            <v>永山工業　株式会社</v>
          </cell>
        </row>
        <row r="98">
          <cell r="A98" t="str">
            <v>株式会社　木村住建</v>
          </cell>
        </row>
        <row r="99">
          <cell r="A99" t="str">
            <v>株式会社　浅川建設</v>
          </cell>
        </row>
        <row r="100">
          <cell r="A100" t="str">
            <v>株式会社　サンハウス</v>
          </cell>
        </row>
        <row r="101">
          <cell r="A101" t="str">
            <v>杉山建築</v>
          </cell>
        </row>
        <row r="102">
          <cell r="A102" t="str">
            <v>有限会社　鈴木木材店</v>
          </cell>
        </row>
        <row r="103">
          <cell r="A103" t="str">
            <v>株式会社　島田材木店</v>
          </cell>
        </row>
        <row r="104">
          <cell r="A104" t="str">
            <v>株式会社　潮田木材店</v>
          </cell>
        </row>
        <row r="105">
          <cell r="A105" t="str">
            <v>有限会社　エコライズ</v>
          </cell>
        </row>
        <row r="106">
          <cell r="A106" t="str">
            <v>有限会社　森嶋林業</v>
          </cell>
        </row>
        <row r="107">
          <cell r="A107" t="str">
            <v>株式会社　斉藤材木店</v>
          </cell>
        </row>
        <row r="108">
          <cell r="A108" t="str">
            <v>山惣工務店</v>
          </cell>
        </row>
        <row r="109">
          <cell r="A109" t="str">
            <v>株式会社　磯良工務店</v>
          </cell>
        </row>
        <row r="110">
          <cell r="A110" t="str">
            <v>有限会社　荒井工務店</v>
          </cell>
        </row>
        <row r="111">
          <cell r="A111" t="str">
            <v>黒沢建築</v>
          </cell>
        </row>
        <row r="112">
          <cell r="A112" t="str">
            <v>株式会社　根本工務店</v>
          </cell>
        </row>
        <row r="113">
          <cell r="A113" t="str">
            <v>鎌田工務店</v>
          </cell>
        </row>
        <row r="114">
          <cell r="A114" t="str">
            <v>磯部材木店</v>
          </cell>
        </row>
        <row r="115">
          <cell r="A115" t="str">
            <v>関建築・木材</v>
          </cell>
        </row>
        <row r="116">
          <cell r="A116" t="str">
            <v>株式会社　空間計画</v>
          </cell>
        </row>
        <row r="117">
          <cell r="A117" t="str">
            <v>株式会社　海藤建設</v>
          </cell>
        </row>
        <row r="118">
          <cell r="A118" t="str">
            <v>有限会社　スワナオ住建</v>
          </cell>
        </row>
        <row r="119">
          <cell r="A119" t="str">
            <v>合名会社　桝屋商店</v>
          </cell>
        </row>
        <row r="120">
          <cell r="A120" t="str">
            <v>有限会社　三村工務所</v>
          </cell>
        </row>
        <row r="121">
          <cell r="A121" t="str">
            <v>梅原材木店</v>
          </cell>
        </row>
        <row r="122">
          <cell r="A122" t="str">
            <v>佐藤建設　株式会社</v>
          </cell>
        </row>
        <row r="123">
          <cell r="A123" t="str">
            <v>有限会社　尾又材木店</v>
          </cell>
        </row>
        <row r="124">
          <cell r="A124" t="str">
            <v>飯田建築</v>
          </cell>
        </row>
        <row r="125">
          <cell r="A125" t="str">
            <v>大沼建設</v>
          </cell>
        </row>
        <row r="126">
          <cell r="A126" t="str">
            <v>有限会社　ヒダ</v>
          </cell>
        </row>
        <row r="127">
          <cell r="A127" t="str">
            <v>株式会社　ヒロサワ</v>
          </cell>
        </row>
        <row r="128">
          <cell r="A128" t="str">
            <v>有限会社　ライトハウジング</v>
          </cell>
        </row>
        <row r="129">
          <cell r="A129" t="str">
            <v>日向建築工房</v>
          </cell>
        </row>
        <row r="130">
          <cell r="A130" t="str">
            <v>有限会社　髙野工務店</v>
          </cell>
        </row>
        <row r="131">
          <cell r="A131" t="str">
            <v>株式会社　茨城木材相互市場</v>
          </cell>
        </row>
        <row r="132">
          <cell r="A132" t="str">
            <v>有限会社　アサヒハウジング</v>
          </cell>
        </row>
        <row r="133">
          <cell r="A133" t="str">
            <v>かね松材木不動産</v>
          </cell>
        </row>
        <row r="134">
          <cell r="A134" t="str">
            <v>浅野工務店</v>
          </cell>
        </row>
        <row r="135">
          <cell r="A135" t="str">
            <v>鈴木建装</v>
          </cell>
        </row>
        <row r="136">
          <cell r="A136" t="str">
            <v>篠屋木材工業　株式会社</v>
          </cell>
        </row>
        <row r="137">
          <cell r="A137" t="str">
            <v>木村工務店</v>
          </cell>
        </row>
        <row r="138">
          <cell r="A138" t="str">
            <v>有限会社　中村建築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P33"/>
  <sheetViews>
    <sheetView tabSelected="1" view="pageBreakPreview" zoomScale="115" zoomScaleSheetLayoutView="115" zoomScalePageLayoutView="0" workbookViewId="0" topLeftCell="A1">
      <selection activeCell="D6" sqref="D6"/>
    </sheetView>
  </sheetViews>
  <sheetFormatPr defaultColWidth="9.140625" defaultRowHeight="15"/>
  <cols>
    <col min="1" max="2" width="9.00390625" style="12" customWidth="1"/>
    <col min="3" max="3" width="5.28125" style="12" bestFit="1" customWidth="1"/>
    <col min="4" max="4" width="12.7109375" style="12" bestFit="1" customWidth="1"/>
    <col min="5" max="5" width="3.421875" style="12" bestFit="1" customWidth="1"/>
    <col min="6" max="6" width="9.00390625" style="12" customWidth="1"/>
    <col min="7" max="7" width="3.421875" style="12" bestFit="1" customWidth="1"/>
    <col min="8" max="16384" width="9.00390625" style="12" customWidth="1"/>
  </cols>
  <sheetData>
    <row r="1" ht="13.5"/>
    <row r="2" ht="14.25">
      <c r="A2" s="13" t="s">
        <v>30</v>
      </c>
    </row>
    <row r="3" ht="13.5"/>
    <row r="4" ht="13.5">
      <c r="A4" s="12" t="s">
        <v>45</v>
      </c>
    </row>
    <row r="5" ht="13.5">
      <c r="D5" s="220"/>
    </row>
    <row r="6" spans="1:16" ht="13.5">
      <c r="A6" s="12" t="s">
        <v>12</v>
      </c>
      <c r="D6" s="219"/>
      <c r="E6" s="15"/>
      <c r="F6" s="15"/>
      <c r="G6" s="15"/>
      <c r="H6" s="15"/>
      <c r="I6" s="15"/>
      <c r="P6" s="12" t="s">
        <v>160</v>
      </c>
    </row>
    <row r="7" spans="1:16" ht="13.5">
      <c r="A7" s="12" t="s">
        <v>13</v>
      </c>
      <c r="D7" s="218"/>
      <c r="E7" s="15"/>
      <c r="F7" s="15"/>
      <c r="G7" s="15"/>
      <c r="H7" s="15"/>
      <c r="I7" s="15"/>
      <c r="K7" s="12" t="s">
        <v>97</v>
      </c>
      <c r="P7" s="12" t="s">
        <v>75</v>
      </c>
    </row>
    <row r="8" spans="1:16" ht="13.5">
      <c r="A8" s="12" t="s">
        <v>14</v>
      </c>
      <c r="D8" s="218"/>
      <c r="E8" s="15"/>
      <c r="F8" s="15"/>
      <c r="G8" s="15"/>
      <c r="H8" s="15"/>
      <c r="I8" s="15"/>
      <c r="P8" s="12" t="s">
        <v>264</v>
      </c>
    </row>
    <row r="9" spans="1:16" ht="13.5">
      <c r="A9" s="12" t="s">
        <v>3</v>
      </c>
      <c r="D9" s="218"/>
      <c r="E9" s="15"/>
      <c r="F9" s="15"/>
      <c r="G9" s="15"/>
      <c r="H9" s="15"/>
      <c r="I9" s="15"/>
      <c r="P9" s="12" t="s">
        <v>159</v>
      </c>
    </row>
    <row r="10" spans="1:16" ht="13.5">
      <c r="A10" s="12" t="s">
        <v>15</v>
      </c>
      <c r="D10" s="218"/>
      <c r="E10" s="15"/>
      <c r="F10" s="15"/>
      <c r="G10" s="15"/>
      <c r="H10" s="15"/>
      <c r="I10" s="15"/>
      <c r="K10" s="12" t="s">
        <v>96</v>
      </c>
      <c r="P10" s="12" t="s">
        <v>261</v>
      </c>
    </row>
    <row r="11" ht="13.5"/>
    <row r="12" ht="13.5">
      <c r="A12" s="12" t="s">
        <v>46</v>
      </c>
    </row>
    <row r="13" ht="13.5"/>
    <row r="14" spans="1:11" ht="13.5">
      <c r="A14" s="12" t="s">
        <v>34</v>
      </c>
      <c r="D14" s="216"/>
      <c r="E14" s="15"/>
      <c r="F14" s="15"/>
      <c r="G14" s="15"/>
      <c r="H14" s="15"/>
      <c r="I14" s="15"/>
      <c r="K14" s="12" t="s">
        <v>42</v>
      </c>
    </row>
    <row r="15" ht="13.5"/>
    <row r="16" ht="13.5"/>
    <row r="17" ht="13.5">
      <c r="A17" s="12" t="s">
        <v>200</v>
      </c>
    </row>
    <row r="18" ht="13.5"/>
    <row r="19" spans="1:9" ht="13.5">
      <c r="A19" s="12" t="s">
        <v>35</v>
      </c>
      <c r="D19" s="217"/>
      <c r="E19" s="14"/>
      <c r="F19" s="14"/>
      <c r="G19" s="14"/>
      <c r="H19" s="14"/>
      <c r="I19" s="12" t="s">
        <v>41</v>
      </c>
    </row>
    <row r="20" ht="13.5"/>
    <row r="21" spans="1:8" ht="13.5">
      <c r="A21" s="12" t="s">
        <v>36</v>
      </c>
      <c r="C21" s="12" t="s">
        <v>44</v>
      </c>
      <c r="D21" s="14"/>
      <c r="E21" s="12" t="s">
        <v>38</v>
      </c>
      <c r="F21" s="14"/>
      <c r="G21" s="12" t="s">
        <v>39</v>
      </c>
      <c r="H21" s="14"/>
    </row>
    <row r="22" ht="13.5"/>
    <row r="23" spans="1:8" ht="13.5">
      <c r="A23" s="12" t="s">
        <v>37</v>
      </c>
      <c r="D23" s="221" t="s">
        <v>477</v>
      </c>
      <c r="E23" s="14"/>
      <c r="F23" s="14"/>
      <c r="G23" s="14"/>
      <c r="H23" s="14"/>
    </row>
    <row r="24" ht="13.5"/>
    <row r="25" ht="13.5"/>
    <row r="26" spans="1:9" ht="13.5">
      <c r="A26" s="12" t="s">
        <v>43</v>
      </c>
      <c r="C26" s="12" t="s">
        <v>44</v>
      </c>
      <c r="D26" s="14"/>
      <c r="E26" s="12" t="s">
        <v>38</v>
      </c>
      <c r="F26" s="14"/>
      <c r="G26" s="12" t="s">
        <v>39</v>
      </c>
      <c r="H26" s="14"/>
      <c r="I26" s="12" t="s">
        <v>40</v>
      </c>
    </row>
    <row r="28" ht="13.5">
      <c r="A28" s="12" t="s">
        <v>52</v>
      </c>
    </row>
    <row r="30" ht="13.5">
      <c r="A30" s="12" t="s">
        <v>55</v>
      </c>
    </row>
    <row r="31" spans="1:14" ht="17.25">
      <c r="A31" s="12" t="s">
        <v>54</v>
      </c>
      <c r="N31" s="18" t="s">
        <v>53</v>
      </c>
    </row>
    <row r="32" spans="1:12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6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P33" s="17"/>
    </row>
  </sheetData>
  <sheetProtection/>
  <dataValidations count="1">
    <dataValidation type="list" allowBlank="1" showInputMessage="1" showErrorMessage="1" sqref="D14">
      <formula1>施工者名</formula1>
    </dataValidation>
  </dataValidations>
  <printOptions/>
  <pageMargins left="0.7" right="0.7" top="0.75" bottom="0.75" header="0.3" footer="0.3"/>
  <pageSetup horizontalDpi="600" verticalDpi="6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showZeros="0" view="pageBreakPreview" zoomScale="130" zoomScaleNormal="130" zoomScaleSheetLayoutView="130" zoomScalePageLayoutView="0" workbookViewId="0" topLeftCell="A1">
      <selection activeCell="D36" sqref="D36"/>
    </sheetView>
  </sheetViews>
  <sheetFormatPr defaultColWidth="9.140625" defaultRowHeight="15"/>
  <cols>
    <col min="1" max="7" width="9.00390625" style="8" customWidth="1"/>
    <col min="8" max="8" width="6.00390625" style="8" bestFit="1" customWidth="1"/>
    <col min="9" max="9" width="9.00390625" style="8" customWidth="1"/>
    <col min="10" max="10" width="3.421875" style="8" bestFit="1" customWidth="1"/>
    <col min="11" max="11" width="9.00390625" style="8" customWidth="1"/>
    <col min="12" max="12" width="3.421875" style="8" customWidth="1"/>
    <col min="13" max="16384" width="9.00390625" style="8" customWidth="1"/>
  </cols>
  <sheetData>
    <row r="1" ht="17.25">
      <c r="I1" s="20"/>
    </row>
    <row r="2" ht="13.5">
      <c r="B2" s="21"/>
    </row>
    <row r="3" spans="2:5" ht="13.5">
      <c r="B3" s="222"/>
      <c r="C3" s="222"/>
      <c r="D3" s="222"/>
      <c r="E3" s="222"/>
    </row>
    <row r="4" spans="6:12" ht="13.5">
      <c r="F4" s="22" t="s">
        <v>47</v>
      </c>
      <c r="G4" s="23">
        <f>'基本情報'!D26</f>
        <v>0</v>
      </c>
      <c r="H4" s="24" t="s">
        <v>48</v>
      </c>
      <c r="I4" s="23">
        <f>'基本情報'!F26</f>
        <v>0</v>
      </c>
      <c r="J4" s="24" t="s">
        <v>49</v>
      </c>
      <c r="K4" s="25">
        <f>'基本情報'!H26</f>
        <v>0</v>
      </c>
      <c r="L4" s="24" t="s">
        <v>50</v>
      </c>
    </row>
    <row r="5" spans="9:11" ht="13.5">
      <c r="I5" s="24"/>
      <c r="K5" s="24"/>
    </row>
    <row r="6" spans="7:11" ht="13.5">
      <c r="G6" s="24"/>
      <c r="H6" s="24"/>
      <c r="I6" s="24"/>
      <c r="K6" s="24"/>
    </row>
    <row r="8" spans="1:13" ht="25.5">
      <c r="A8" s="223" t="s">
        <v>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</row>
    <row r="9" spans="1:13" ht="18.75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</row>
    <row r="11" spans="1:4" ht="13.5">
      <c r="A11" s="225">
        <f>'基本情報'!D14</f>
        <v>0</v>
      </c>
      <c r="B11" s="225"/>
      <c r="C11" s="225"/>
      <c r="D11" s="26" t="s">
        <v>0</v>
      </c>
    </row>
    <row r="13" spans="6:8" ht="15.75" customHeight="1">
      <c r="F13" s="8" t="s">
        <v>12</v>
      </c>
      <c r="H13" s="8">
        <f>'基本情報'!D6</f>
        <v>0</v>
      </c>
    </row>
    <row r="14" spans="6:8" ht="15.75" customHeight="1">
      <c r="F14" s="8" t="s">
        <v>13</v>
      </c>
      <c r="H14" s="8">
        <f>'基本情報'!D7</f>
        <v>0</v>
      </c>
    </row>
    <row r="15" spans="6:13" ht="15.75" customHeight="1">
      <c r="F15" s="8" t="s">
        <v>14</v>
      </c>
      <c r="H15" s="8">
        <f>'基本情報'!D8</f>
        <v>0</v>
      </c>
      <c r="K15" s="24"/>
      <c r="L15" s="24"/>
      <c r="M15" s="24" t="s">
        <v>51</v>
      </c>
    </row>
    <row r="16" spans="6:8" ht="15.75" customHeight="1">
      <c r="F16" s="8" t="s">
        <v>3</v>
      </c>
      <c r="H16" s="8">
        <f>'基本情報'!D9</f>
        <v>0</v>
      </c>
    </row>
    <row r="17" spans="6:8" ht="15.75" customHeight="1">
      <c r="F17" s="8" t="s">
        <v>15</v>
      </c>
      <c r="H17" s="8">
        <f>'基本情報'!D10</f>
        <v>0</v>
      </c>
    </row>
    <row r="21" ht="15">
      <c r="B21" s="40" t="s">
        <v>248</v>
      </c>
    </row>
    <row r="22" ht="15">
      <c r="O22" s="40"/>
    </row>
    <row r="23" spans="1:15" ht="17.25">
      <c r="A23" s="174"/>
      <c r="B23" s="40" t="s">
        <v>253</v>
      </c>
      <c r="O23" s="27"/>
    </row>
    <row r="24" ht="17.25">
      <c r="B24" s="172" t="s">
        <v>252</v>
      </c>
    </row>
    <row r="25" spans="1:2" ht="17.25">
      <c r="A25" s="174"/>
      <c r="B25" s="40"/>
    </row>
    <row r="27" ht="15">
      <c r="B27" s="27"/>
    </row>
    <row r="28" ht="13.5">
      <c r="B28" s="8" t="s">
        <v>2</v>
      </c>
    </row>
    <row r="30" spans="2:7" ht="13.5">
      <c r="B30" s="8" t="s">
        <v>16</v>
      </c>
      <c r="D30" s="8">
        <f>'基本情報'!D19</f>
        <v>0</v>
      </c>
      <c r="G30" s="8" t="s">
        <v>18</v>
      </c>
    </row>
    <row r="32" spans="2:10" ht="13.5">
      <c r="B32" s="8" t="s">
        <v>17</v>
      </c>
      <c r="D32" s="24" t="s">
        <v>47</v>
      </c>
      <c r="E32" s="25">
        <f>'基本情報'!D21</f>
        <v>0</v>
      </c>
      <c r="F32" s="24" t="s">
        <v>48</v>
      </c>
      <c r="G32" s="25">
        <f>'基本情報'!F21</f>
        <v>0</v>
      </c>
      <c r="H32" s="24" t="s">
        <v>49</v>
      </c>
      <c r="I32" s="25">
        <f>'基本情報'!H21</f>
        <v>0</v>
      </c>
      <c r="J32" s="24" t="s">
        <v>50</v>
      </c>
    </row>
    <row r="34" spans="2:4" ht="13.5">
      <c r="B34" s="8" t="s">
        <v>5</v>
      </c>
      <c r="D34" s="84" t="s">
        <v>254</v>
      </c>
    </row>
    <row r="36" spans="2:4" ht="13.5">
      <c r="B36" s="8" t="s">
        <v>4</v>
      </c>
      <c r="D36" s="24" t="str">
        <f>'基本情報'!D23</f>
        <v>茨城県</v>
      </c>
    </row>
    <row r="37" ht="13.5">
      <c r="D37" s="24"/>
    </row>
    <row r="39" ht="13.5">
      <c r="B39" s="9" t="s">
        <v>1</v>
      </c>
    </row>
    <row r="40" ht="13.5">
      <c r="B40" s="10" t="s">
        <v>249</v>
      </c>
    </row>
    <row r="41" ht="13.5">
      <c r="C41" s="173" t="s">
        <v>250</v>
      </c>
    </row>
    <row r="42" ht="13.5">
      <c r="B42" s="10" t="s">
        <v>473</v>
      </c>
    </row>
    <row r="43" ht="13.5">
      <c r="C43" s="173" t="s">
        <v>251</v>
      </c>
    </row>
    <row r="44" spans="2:3" ht="13.5">
      <c r="B44" s="10" t="s">
        <v>29</v>
      </c>
      <c r="C44" s="173"/>
    </row>
    <row r="45" ht="13.5">
      <c r="C45" s="173"/>
    </row>
  </sheetData>
  <sheetProtection/>
  <mergeCells count="4">
    <mergeCell ref="B3:E3"/>
    <mergeCell ref="A8:M8"/>
    <mergeCell ref="A9:M9"/>
    <mergeCell ref="A11:C11"/>
  </mergeCells>
  <dataValidations count="1">
    <dataValidation type="list" allowBlank="1" showInputMessage="1" showErrorMessage="1" sqref="B3:E3">
      <formula1>提出者区分</formula1>
    </dataValidation>
  </dataValidations>
  <printOptions/>
  <pageMargins left="0.2755905511811024" right="0.15748031496062992" top="0.7480314960629921" bottom="0.7480314960629921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7"/>
  <sheetViews>
    <sheetView showZeros="0" view="pageBreakPreview" zoomScale="115" zoomScaleSheetLayoutView="115" workbookViewId="0" topLeftCell="A1">
      <selection activeCell="L117" sqref="L117"/>
    </sheetView>
  </sheetViews>
  <sheetFormatPr defaultColWidth="9.140625" defaultRowHeight="15"/>
  <cols>
    <col min="1" max="1" width="3.7109375" style="75" customWidth="1"/>
    <col min="2" max="2" width="7.421875" style="75" customWidth="1"/>
    <col min="3" max="3" width="6.57421875" style="75" customWidth="1"/>
    <col min="4" max="4" width="5.28125" style="75" customWidth="1"/>
    <col min="5" max="5" width="11.7109375" style="75" customWidth="1"/>
    <col min="6" max="11" width="7.57421875" style="75" customWidth="1"/>
    <col min="12" max="14" width="8.140625" style="75" customWidth="1"/>
    <col min="15" max="15" width="5.28125" style="75" customWidth="1"/>
    <col min="16" max="16" width="2.421875" style="75" customWidth="1"/>
    <col min="17" max="17" width="19.421875" style="75" customWidth="1"/>
    <col min="18" max="16384" width="9.00390625" style="75" customWidth="1"/>
  </cols>
  <sheetData>
    <row r="1" spans="2:17" ht="25.5">
      <c r="B1" s="226" t="s">
        <v>243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2:17" ht="18.75">
      <c r="B2" s="57"/>
      <c r="C2" s="57"/>
      <c r="D2" s="57"/>
      <c r="E2" s="227">
        <f>'基本情報'!D19</f>
        <v>0</v>
      </c>
      <c r="F2" s="227"/>
      <c r="G2" s="227"/>
      <c r="H2" s="227"/>
      <c r="I2" s="227"/>
      <c r="J2" s="227"/>
      <c r="K2" s="227"/>
      <c r="L2" s="227"/>
      <c r="M2" s="58" t="s">
        <v>201</v>
      </c>
      <c r="N2" s="58"/>
      <c r="O2" s="57"/>
      <c r="P2" s="57"/>
      <c r="Q2" s="57"/>
    </row>
    <row r="3" spans="2:17" ht="9.75" customHeight="1">
      <c r="B3" s="59"/>
      <c r="C3" s="59"/>
      <c r="D3" s="59"/>
      <c r="E3" s="59"/>
      <c r="F3" s="59"/>
      <c r="G3" s="60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2:20" ht="15.75" customHeight="1">
      <c r="B4" s="120" t="s">
        <v>202</v>
      </c>
      <c r="K4" s="53" t="s">
        <v>112</v>
      </c>
      <c r="R4" s="84"/>
      <c r="S4" s="84"/>
      <c r="T4" s="84"/>
    </row>
    <row r="5" spans="2:20" ht="15.75" customHeight="1">
      <c r="B5" s="120" t="s">
        <v>474</v>
      </c>
      <c r="C5" s="54"/>
      <c r="D5" s="54"/>
      <c r="E5" s="54"/>
      <c r="F5" s="54"/>
      <c r="G5" s="54"/>
      <c r="H5" s="54"/>
      <c r="I5" s="54"/>
      <c r="J5" s="54"/>
      <c r="K5" s="230">
        <f>'基本情報'!D6</f>
        <v>0</v>
      </c>
      <c r="L5" s="231"/>
      <c r="M5" s="231"/>
      <c r="N5" s="231"/>
      <c r="O5" s="231"/>
      <c r="P5" s="231"/>
      <c r="Q5" s="231"/>
      <c r="R5" s="84"/>
      <c r="S5" s="84"/>
      <c r="T5" s="122"/>
    </row>
    <row r="6" spans="2:20" ht="15.75" customHeight="1" thickBot="1">
      <c r="B6" s="120" t="s">
        <v>255</v>
      </c>
      <c r="C6" s="54"/>
      <c r="D6" s="54"/>
      <c r="E6" s="54"/>
      <c r="F6" s="54"/>
      <c r="G6" s="54"/>
      <c r="H6" s="54"/>
      <c r="I6" s="54"/>
      <c r="J6" s="54"/>
      <c r="K6" s="53" t="s">
        <v>113</v>
      </c>
      <c r="M6" s="24"/>
      <c r="N6" s="24"/>
      <c r="O6" s="24"/>
      <c r="P6" s="24"/>
      <c r="Q6" s="121"/>
      <c r="R6" s="84"/>
      <c r="S6" s="84"/>
      <c r="T6" s="122"/>
    </row>
    <row r="7" spans="2:20" ht="15.75" customHeight="1" thickBot="1" thickTop="1">
      <c r="B7" s="123" t="s">
        <v>260</v>
      </c>
      <c r="C7" s="124"/>
      <c r="D7" s="125"/>
      <c r="E7" s="125"/>
      <c r="F7" s="125"/>
      <c r="G7" s="125"/>
      <c r="H7" s="125"/>
      <c r="I7" s="126"/>
      <c r="J7" s="127"/>
      <c r="K7" s="228">
        <f>'基本情報'!D7</f>
        <v>0</v>
      </c>
      <c r="L7" s="229"/>
      <c r="M7" s="229"/>
      <c r="N7" s="229"/>
      <c r="O7" s="229"/>
      <c r="P7" s="229"/>
      <c r="Q7" s="50"/>
      <c r="R7" s="84"/>
      <c r="S7" s="84">
        <v>1</v>
      </c>
      <c r="T7" s="122"/>
    </row>
    <row r="8" spans="2:20" ht="15.75" customHeight="1" thickBot="1" thickTop="1">
      <c r="B8" s="123" t="s">
        <v>475</v>
      </c>
      <c r="C8" s="124"/>
      <c r="D8" s="125"/>
      <c r="E8" s="125"/>
      <c r="F8" s="125"/>
      <c r="G8" s="125"/>
      <c r="H8" s="125"/>
      <c r="I8" s="126"/>
      <c r="J8" s="128"/>
      <c r="K8" s="53" t="s">
        <v>111</v>
      </c>
      <c r="Q8" s="170" t="s">
        <v>244</v>
      </c>
      <c r="R8" s="84"/>
      <c r="S8" s="84">
        <v>2</v>
      </c>
      <c r="T8" s="122"/>
    </row>
    <row r="9" spans="2:20" ht="15.75" customHeight="1" thickTop="1">
      <c r="B9" s="129" t="s">
        <v>256</v>
      </c>
      <c r="C9" s="127"/>
      <c r="D9" s="127"/>
      <c r="E9" s="127"/>
      <c r="F9" s="127"/>
      <c r="G9" s="127"/>
      <c r="H9" s="127"/>
      <c r="I9" s="127"/>
      <c r="J9" s="127"/>
      <c r="K9" s="230">
        <f>'基本情報'!D8</f>
        <v>0</v>
      </c>
      <c r="L9" s="231"/>
      <c r="M9" s="231"/>
      <c r="N9" s="231"/>
      <c r="O9" s="231"/>
      <c r="P9" s="231"/>
      <c r="Q9" s="231"/>
      <c r="R9" s="84"/>
      <c r="S9" s="84">
        <v>3</v>
      </c>
      <c r="T9" s="122"/>
    </row>
    <row r="10" spans="2:14" ht="15.75" customHeight="1">
      <c r="B10" s="55"/>
      <c r="C10" s="54"/>
      <c r="D10" s="54"/>
      <c r="E10" s="54"/>
      <c r="F10" s="54"/>
      <c r="G10" s="54"/>
      <c r="H10" s="54"/>
      <c r="I10" s="55"/>
      <c r="K10" s="53" t="s">
        <v>245</v>
      </c>
      <c r="N10" s="53" t="s">
        <v>246</v>
      </c>
    </row>
    <row r="11" spans="2:17" ht="15.75" customHeight="1">
      <c r="B11" s="171"/>
      <c r="C11" s="171"/>
      <c r="D11" s="171"/>
      <c r="E11" s="171"/>
      <c r="F11" s="171"/>
      <c r="G11" s="171"/>
      <c r="H11" s="171"/>
      <c r="I11" s="171"/>
      <c r="J11" s="171"/>
      <c r="K11" s="289">
        <f>'基本情報'!D9</f>
        <v>0</v>
      </c>
      <c r="L11" s="290"/>
      <c r="M11" s="290"/>
      <c r="N11" s="289">
        <f>'基本情報'!D10</f>
        <v>0</v>
      </c>
      <c r="O11" s="290"/>
      <c r="P11" s="290"/>
      <c r="Q11" s="290"/>
    </row>
    <row r="12" spans="12:20" ht="9.75" customHeight="1" thickBot="1">
      <c r="L12" s="84"/>
      <c r="M12" s="84"/>
      <c r="N12" s="84"/>
      <c r="O12" s="84"/>
      <c r="P12" s="84"/>
      <c r="Q12" s="84"/>
      <c r="R12" s="84"/>
      <c r="S12" s="84"/>
      <c r="T12" s="122"/>
    </row>
    <row r="13" spans="2:17" ht="15.75" customHeight="1">
      <c r="B13" s="232" t="s">
        <v>203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4"/>
    </row>
    <row r="14" spans="2:17" ht="15.75" customHeight="1">
      <c r="B14" s="235"/>
      <c r="C14" s="236" t="s">
        <v>205</v>
      </c>
      <c r="D14" s="238" t="s">
        <v>206</v>
      </c>
      <c r="E14" s="240" t="s">
        <v>7</v>
      </c>
      <c r="F14" s="241"/>
      <c r="G14" s="244" t="s">
        <v>8</v>
      </c>
      <c r="H14" s="244" t="s">
        <v>9</v>
      </c>
      <c r="I14" s="244" t="s">
        <v>98</v>
      </c>
      <c r="J14" s="244" t="s">
        <v>99</v>
      </c>
      <c r="K14" s="244" t="s">
        <v>10</v>
      </c>
      <c r="L14" s="246" t="s">
        <v>100</v>
      </c>
      <c r="M14" s="247"/>
      <c r="N14" s="248"/>
      <c r="O14" s="249" t="s">
        <v>110</v>
      </c>
      <c r="P14" s="250"/>
      <c r="Q14" s="251"/>
    </row>
    <row r="15" spans="2:17" ht="15.75" customHeight="1" thickBot="1">
      <c r="B15" s="235"/>
      <c r="C15" s="237"/>
      <c r="D15" s="239"/>
      <c r="E15" s="242"/>
      <c r="F15" s="243"/>
      <c r="G15" s="245"/>
      <c r="H15" s="245"/>
      <c r="I15" s="245"/>
      <c r="J15" s="245"/>
      <c r="K15" s="245"/>
      <c r="L15" s="158" t="s">
        <v>207</v>
      </c>
      <c r="M15" s="130" t="s">
        <v>208</v>
      </c>
      <c r="N15" s="131" t="s">
        <v>209</v>
      </c>
      <c r="O15" s="252"/>
      <c r="P15" s="253"/>
      <c r="Q15" s="254"/>
    </row>
    <row r="16" spans="2:24" ht="15.75" customHeight="1">
      <c r="B16" s="255" t="s">
        <v>101</v>
      </c>
      <c r="C16" s="86">
        <v>1</v>
      </c>
      <c r="D16" s="175"/>
      <c r="E16" s="192"/>
      <c r="F16" s="191"/>
      <c r="G16" s="190"/>
      <c r="H16" s="190"/>
      <c r="I16" s="193"/>
      <c r="J16" s="193"/>
      <c r="K16" s="194"/>
      <c r="L16" s="93">
        <f>IF(D16=1,ROUND(H16*I16*J16*K16/1000000,4),"")</f>
      </c>
      <c r="M16" s="132">
        <f>IF(D16=2,ROUND(H16*I16*J16*K16/1000000,4),"")</f>
      </c>
      <c r="N16" s="133">
        <f>IF(D16=3,ROUND(H16*I16*J16*K16/1000000,4),"")</f>
      </c>
      <c r="O16" s="104"/>
      <c r="P16" s="105" t="s">
        <v>210</v>
      </c>
      <c r="Q16" s="42"/>
      <c r="S16" s="75" t="s">
        <v>211</v>
      </c>
      <c r="T16" s="75" t="s">
        <v>102</v>
      </c>
      <c r="U16" s="75" t="s">
        <v>65</v>
      </c>
      <c r="X16" s="75" t="s">
        <v>204</v>
      </c>
    </row>
    <row r="17" spans="2:24" ht="15.75" customHeight="1">
      <c r="B17" s="235"/>
      <c r="C17" s="110">
        <v>2</v>
      </c>
      <c r="D17" s="207"/>
      <c r="E17" s="189"/>
      <c r="F17" s="188"/>
      <c r="G17" s="187"/>
      <c r="H17" s="187"/>
      <c r="I17" s="195"/>
      <c r="J17" s="195"/>
      <c r="K17" s="196"/>
      <c r="L17" s="92">
        <f>IF(D17=1,ROUND(H17*I17*J17*K17/1000000,4),"")</f>
      </c>
      <c r="M17" s="134">
        <f>IF(D17=2,ROUND(H17*I17*J17*K17/1000000,4),"")</f>
      </c>
      <c r="N17" s="135">
        <f>IF(D17=3,ROUND(H17*I17*J17*K17/1000000,4),"")</f>
      </c>
      <c r="O17" s="106"/>
      <c r="P17" s="107" t="s">
        <v>210</v>
      </c>
      <c r="Q17" s="43"/>
      <c r="S17" s="75" t="s">
        <v>213</v>
      </c>
      <c r="T17" s="75" t="s">
        <v>103</v>
      </c>
      <c r="U17" s="75" t="s">
        <v>59</v>
      </c>
      <c r="X17" s="176" t="s">
        <v>212</v>
      </c>
    </row>
    <row r="18" spans="2:24" ht="15.75" customHeight="1">
      <c r="B18" s="235"/>
      <c r="C18" s="87">
        <v>3</v>
      </c>
      <c r="D18" s="206"/>
      <c r="E18" s="213"/>
      <c r="F18" s="179"/>
      <c r="G18" s="199"/>
      <c r="H18" s="187"/>
      <c r="I18" s="195"/>
      <c r="J18" s="195"/>
      <c r="K18" s="196"/>
      <c r="L18" s="92">
        <f>IF(D18=1,ROUND(H18*I18*J18*K18/1000000,4),"")</f>
      </c>
      <c r="M18" s="134">
        <f>IF(D18=2,ROUND(H18*I18*J18*K18/1000000,4),"")</f>
      </c>
      <c r="N18" s="135">
        <f>IF(D18=3,ROUND(H18*I18*J18*K18/1000000,4),"")</f>
      </c>
      <c r="O18" s="106"/>
      <c r="P18" s="107" t="s">
        <v>210</v>
      </c>
      <c r="Q18" s="43"/>
      <c r="S18" s="75" t="s">
        <v>215</v>
      </c>
      <c r="T18" s="75" t="s">
        <v>104</v>
      </c>
      <c r="U18" s="75" t="s">
        <v>58</v>
      </c>
      <c r="X18" s="176" t="s">
        <v>214</v>
      </c>
    </row>
    <row r="19" spans="2:24" ht="15.75" customHeight="1">
      <c r="B19" s="235"/>
      <c r="C19" s="110">
        <v>4</v>
      </c>
      <c r="D19" s="178"/>
      <c r="E19" s="213"/>
      <c r="F19" s="179"/>
      <c r="G19" s="180"/>
      <c r="H19" s="180"/>
      <c r="I19" s="181"/>
      <c r="J19" s="181"/>
      <c r="K19" s="182"/>
      <c r="L19" s="92">
        <f>IF(D19=1,ROUND(H19*I19*J19*K19/1000000,4),"")</f>
      </c>
      <c r="M19" s="134">
        <f>IF(D19=2,ROUND(H19*I19*J19*K19/1000000,4),"")</f>
      </c>
      <c r="N19" s="135">
        <f>IF(D19=3,ROUND(H19*I19*J19*K19/1000000,4),"")</f>
      </c>
      <c r="O19" s="106"/>
      <c r="P19" s="107" t="s">
        <v>210</v>
      </c>
      <c r="Q19" s="43"/>
      <c r="S19" s="75" t="s">
        <v>217</v>
      </c>
      <c r="T19" s="75" t="s">
        <v>218</v>
      </c>
      <c r="U19" s="75" t="s">
        <v>56</v>
      </c>
      <c r="X19" s="176" t="s">
        <v>216</v>
      </c>
    </row>
    <row r="20" spans="2:24" ht="15.75" customHeight="1">
      <c r="B20" s="235"/>
      <c r="C20" s="87">
        <v>5</v>
      </c>
      <c r="D20" s="136"/>
      <c r="E20" s="213"/>
      <c r="F20" s="89"/>
      <c r="G20" s="90"/>
      <c r="H20" s="180"/>
      <c r="I20" s="181"/>
      <c r="J20" s="181"/>
      <c r="K20" s="182"/>
      <c r="L20" s="92">
        <f>IF(D20=1,ROUND(H20*I20*J20*K20/1000000,4),"")</f>
      </c>
      <c r="M20" s="134">
        <f>IF(D20=2,ROUND(H20*I20*J20*K20/1000000,4),"")</f>
      </c>
      <c r="N20" s="135">
        <f>IF(D20=3,ROUND(H20*I20*J20*K20/1000000,4),"")</f>
      </c>
      <c r="O20" s="106"/>
      <c r="P20" s="107" t="s">
        <v>210</v>
      </c>
      <c r="Q20" s="43"/>
      <c r="U20" s="75" t="s">
        <v>136</v>
      </c>
      <c r="X20" s="176" t="s">
        <v>219</v>
      </c>
    </row>
    <row r="21" spans="2:24" ht="15.75" customHeight="1">
      <c r="B21" s="235"/>
      <c r="C21" s="257" t="s">
        <v>221</v>
      </c>
      <c r="D21" s="258"/>
      <c r="E21" s="258"/>
      <c r="F21" s="258"/>
      <c r="G21" s="258"/>
      <c r="H21" s="258"/>
      <c r="I21" s="258"/>
      <c r="J21" s="258"/>
      <c r="K21" s="259"/>
      <c r="L21" s="137">
        <f>ROUNDDOWN(SUM(L16:L20),2)</f>
        <v>0</v>
      </c>
      <c r="M21" s="137">
        <f>ROUNDDOWN(SUM(M16:M20),2)</f>
        <v>0</v>
      </c>
      <c r="N21" s="138">
        <f>ROUNDDOWN(SUM(N16:N20),2)</f>
        <v>0</v>
      </c>
      <c r="O21" s="113"/>
      <c r="P21" s="114"/>
      <c r="Q21" s="43"/>
      <c r="U21" s="75" t="s">
        <v>62</v>
      </c>
      <c r="X21" s="176" t="s">
        <v>220</v>
      </c>
    </row>
    <row r="22" spans="2:24" s="176" customFormat="1" ht="15.75" customHeight="1">
      <c r="B22" s="235"/>
      <c r="C22" s="257" t="s">
        <v>258</v>
      </c>
      <c r="D22" s="258"/>
      <c r="E22" s="258"/>
      <c r="F22" s="258"/>
      <c r="G22" s="258"/>
      <c r="H22" s="258"/>
      <c r="I22" s="258"/>
      <c r="J22" s="258"/>
      <c r="K22" s="259"/>
      <c r="L22" s="266">
        <f>L21+M21</f>
        <v>0</v>
      </c>
      <c r="M22" s="267"/>
      <c r="N22" s="268"/>
      <c r="O22" s="203"/>
      <c r="P22" s="204"/>
      <c r="Q22" s="183"/>
      <c r="U22" s="75" t="s">
        <v>82</v>
      </c>
      <c r="V22" s="75"/>
      <c r="W22" s="75"/>
      <c r="X22" s="176" t="s">
        <v>222</v>
      </c>
    </row>
    <row r="23" spans="2:24" ht="15.75" customHeight="1" thickBot="1">
      <c r="B23" s="256"/>
      <c r="C23" s="260" t="s">
        <v>105</v>
      </c>
      <c r="D23" s="261"/>
      <c r="E23" s="261"/>
      <c r="F23" s="261"/>
      <c r="G23" s="261"/>
      <c r="H23" s="261"/>
      <c r="I23" s="261"/>
      <c r="J23" s="261"/>
      <c r="K23" s="262"/>
      <c r="L23" s="263">
        <f>L21+M21+N21</f>
        <v>0</v>
      </c>
      <c r="M23" s="264"/>
      <c r="N23" s="265"/>
      <c r="O23" s="139"/>
      <c r="P23" s="140"/>
      <c r="Q23" s="141"/>
      <c r="U23" s="75" t="s">
        <v>67</v>
      </c>
      <c r="X23" s="176" t="s">
        <v>223</v>
      </c>
    </row>
    <row r="24" spans="2:24" ht="15.75" customHeight="1">
      <c r="B24" s="255" t="s">
        <v>106</v>
      </c>
      <c r="C24" s="86">
        <v>1</v>
      </c>
      <c r="D24" s="175"/>
      <c r="E24" s="175"/>
      <c r="F24" s="177"/>
      <c r="G24" s="190"/>
      <c r="H24" s="190"/>
      <c r="I24" s="193"/>
      <c r="J24" s="193"/>
      <c r="K24" s="194"/>
      <c r="L24" s="88">
        <f>IF(D24=1,ROUND(H24*I24*J24*K24/1000000,4),"")</f>
      </c>
      <c r="M24" s="132">
        <f>IF(D24=2,ROUND(H24*I24*J24*K24/1000000,4),"")</f>
      </c>
      <c r="N24" s="133">
        <f>IF(D24=3,ROUND(H24*I24*J24*K24/1000000,4),"")</f>
      </c>
      <c r="O24" s="104"/>
      <c r="P24" s="105" t="s">
        <v>210</v>
      </c>
      <c r="Q24" s="42"/>
      <c r="U24" s="75" t="s">
        <v>64</v>
      </c>
      <c r="X24" s="176" t="s">
        <v>224</v>
      </c>
    </row>
    <row r="25" spans="2:24" ht="15.75" customHeight="1">
      <c r="B25" s="235"/>
      <c r="C25" s="110">
        <v>2</v>
      </c>
      <c r="D25" s="178"/>
      <c r="E25" s="214"/>
      <c r="F25" s="179"/>
      <c r="G25" s="187"/>
      <c r="H25" s="187"/>
      <c r="I25" s="195"/>
      <c r="J25" s="195"/>
      <c r="K25" s="196"/>
      <c r="L25" s="92">
        <f aca="true" t="shared" si="0" ref="L25:L53">IF(D25=1,ROUND(H25*I25*J25*K25/1000000,4),"")</f>
      </c>
      <c r="M25" s="134">
        <f>IF(D25=2,ROUND(H25*I25*J25*K25/1000000,4),"")</f>
      </c>
      <c r="N25" s="135">
        <f aca="true" t="shared" si="1" ref="N25:N53">IF(D25=3,ROUND(H25*I25*J25*K25/1000000,4),"")</f>
      </c>
      <c r="O25" s="106"/>
      <c r="P25" s="107" t="s">
        <v>210</v>
      </c>
      <c r="Q25" s="43"/>
      <c r="U25" s="75" t="s">
        <v>60</v>
      </c>
      <c r="X25" s="176" t="s">
        <v>225</v>
      </c>
    </row>
    <row r="26" spans="2:21" ht="15.75" customHeight="1">
      <c r="B26" s="235"/>
      <c r="C26" s="110">
        <v>3</v>
      </c>
      <c r="D26" s="178"/>
      <c r="E26" s="215"/>
      <c r="F26" s="179"/>
      <c r="G26" s="187"/>
      <c r="H26" s="187"/>
      <c r="I26" s="195"/>
      <c r="J26" s="195"/>
      <c r="K26" s="196"/>
      <c r="L26" s="92">
        <f t="shared" si="0"/>
      </c>
      <c r="M26" s="134">
        <f aca="true" t="shared" si="2" ref="M26:M53">IF(D26=2,ROUND(H26*I26*J26*K26/1000000,4),"")</f>
      </c>
      <c r="N26" s="135">
        <f t="shared" si="1"/>
      </c>
      <c r="O26" s="106"/>
      <c r="P26" s="107" t="s">
        <v>210</v>
      </c>
      <c r="Q26" s="43"/>
      <c r="U26" s="75" t="s">
        <v>63</v>
      </c>
    </row>
    <row r="27" spans="2:21" ht="15.75" customHeight="1">
      <c r="B27" s="235"/>
      <c r="C27" s="110">
        <v>4</v>
      </c>
      <c r="D27" s="178"/>
      <c r="E27" s="215"/>
      <c r="F27" s="179"/>
      <c r="G27" s="187"/>
      <c r="H27" s="187"/>
      <c r="I27" s="195"/>
      <c r="J27" s="195"/>
      <c r="K27" s="196"/>
      <c r="L27" s="92">
        <f t="shared" si="0"/>
      </c>
      <c r="M27" s="134">
        <f t="shared" si="2"/>
      </c>
      <c r="N27" s="135">
        <f t="shared" si="1"/>
      </c>
      <c r="O27" s="106"/>
      <c r="P27" s="107" t="s">
        <v>210</v>
      </c>
      <c r="Q27" s="43"/>
      <c r="U27" s="75" t="s">
        <v>61</v>
      </c>
    </row>
    <row r="28" spans="2:21" ht="15.75" customHeight="1">
      <c r="B28" s="235"/>
      <c r="C28" s="110">
        <v>5</v>
      </c>
      <c r="D28" s="178"/>
      <c r="E28" s="215"/>
      <c r="F28" s="179"/>
      <c r="G28" s="187"/>
      <c r="H28" s="187"/>
      <c r="I28" s="195"/>
      <c r="J28" s="195"/>
      <c r="K28" s="196"/>
      <c r="L28" s="92">
        <f t="shared" si="0"/>
      </c>
      <c r="M28" s="134">
        <f t="shared" si="2"/>
      </c>
      <c r="N28" s="135">
        <f t="shared" si="1"/>
      </c>
      <c r="O28" s="106"/>
      <c r="P28" s="107" t="s">
        <v>210</v>
      </c>
      <c r="Q28" s="43"/>
      <c r="U28" s="75" t="s">
        <v>143</v>
      </c>
    </row>
    <row r="29" spans="2:21" ht="15.75" customHeight="1">
      <c r="B29" s="235"/>
      <c r="C29" s="110">
        <v>6</v>
      </c>
      <c r="D29" s="178"/>
      <c r="E29" s="215"/>
      <c r="F29" s="179"/>
      <c r="G29" s="187"/>
      <c r="H29" s="187"/>
      <c r="I29" s="195"/>
      <c r="J29" s="195"/>
      <c r="K29" s="196"/>
      <c r="L29" s="92">
        <f t="shared" si="0"/>
      </c>
      <c r="M29" s="134">
        <f t="shared" si="2"/>
      </c>
      <c r="N29" s="135">
        <f t="shared" si="1"/>
      </c>
      <c r="O29" s="106"/>
      <c r="P29" s="107" t="s">
        <v>210</v>
      </c>
      <c r="Q29" s="43"/>
      <c r="U29" s="75" t="s">
        <v>277</v>
      </c>
    </row>
    <row r="30" spans="2:21" ht="15.75" customHeight="1">
      <c r="B30" s="235"/>
      <c r="C30" s="110">
        <v>7</v>
      </c>
      <c r="D30" s="178"/>
      <c r="E30" s="215"/>
      <c r="F30" s="179"/>
      <c r="G30" s="187"/>
      <c r="H30" s="187"/>
      <c r="I30" s="195"/>
      <c r="J30" s="195"/>
      <c r="K30" s="196"/>
      <c r="L30" s="92">
        <f t="shared" si="0"/>
      </c>
      <c r="M30" s="134">
        <f t="shared" si="2"/>
      </c>
      <c r="N30" s="135">
        <f t="shared" si="1"/>
      </c>
      <c r="O30" s="106"/>
      <c r="P30" s="107" t="s">
        <v>210</v>
      </c>
      <c r="Q30" s="43"/>
      <c r="U30" s="75" t="s">
        <v>88</v>
      </c>
    </row>
    <row r="31" spans="2:21" ht="15.75" customHeight="1">
      <c r="B31" s="235"/>
      <c r="C31" s="110">
        <v>8</v>
      </c>
      <c r="D31" s="178"/>
      <c r="E31" s="215"/>
      <c r="F31" s="179"/>
      <c r="G31" s="187"/>
      <c r="H31" s="187"/>
      <c r="I31" s="195"/>
      <c r="J31" s="195"/>
      <c r="K31" s="182"/>
      <c r="L31" s="92">
        <f t="shared" si="0"/>
      </c>
      <c r="M31" s="134">
        <f t="shared" si="2"/>
      </c>
      <c r="N31" s="135">
        <f t="shared" si="1"/>
      </c>
      <c r="O31" s="106"/>
      <c r="P31" s="107" t="s">
        <v>210</v>
      </c>
      <c r="Q31" s="43"/>
      <c r="U31" s="75" t="s">
        <v>66</v>
      </c>
    </row>
    <row r="32" spans="2:21" ht="15.75" customHeight="1">
      <c r="B32" s="235"/>
      <c r="C32" s="110">
        <v>9</v>
      </c>
      <c r="D32" s="178"/>
      <c r="E32" s="215"/>
      <c r="F32" s="179"/>
      <c r="G32" s="187"/>
      <c r="H32" s="187"/>
      <c r="I32" s="195"/>
      <c r="J32" s="195"/>
      <c r="K32" s="182"/>
      <c r="L32" s="92">
        <f t="shared" si="0"/>
      </c>
      <c r="M32" s="134">
        <f t="shared" si="2"/>
      </c>
      <c r="N32" s="135">
        <f t="shared" si="1"/>
      </c>
      <c r="O32" s="106"/>
      <c r="P32" s="107" t="s">
        <v>210</v>
      </c>
      <c r="Q32" s="43"/>
      <c r="U32" s="75" t="s">
        <v>57</v>
      </c>
    </row>
    <row r="33" spans="2:21" ht="15.75" customHeight="1">
      <c r="B33" s="235"/>
      <c r="C33" s="110">
        <v>10</v>
      </c>
      <c r="D33" s="178"/>
      <c r="E33" s="215"/>
      <c r="F33" s="179"/>
      <c r="G33" s="187"/>
      <c r="H33" s="187"/>
      <c r="I33" s="195"/>
      <c r="J33" s="195"/>
      <c r="K33" s="182"/>
      <c r="L33" s="92">
        <f t="shared" si="0"/>
      </c>
      <c r="M33" s="134">
        <f t="shared" si="2"/>
      </c>
      <c r="N33" s="135">
        <f t="shared" si="1"/>
      </c>
      <c r="O33" s="106"/>
      <c r="P33" s="107" t="s">
        <v>210</v>
      </c>
      <c r="Q33" s="43"/>
      <c r="U33" s="75" t="s">
        <v>68</v>
      </c>
    </row>
    <row r="34" spans="2:17" ht="15.75" customHeight="1">
      <c r="B34" s="235"/>
      <c r="C34" s="110">
        <v>11</v>
      </c>
      <c r="D34" s="178"/>
      <c r="E34" s="215"/>
      <c r="F34" s="179"/>
      <c r="G34" s="187"/>
      <c r="H34" s="187"/>
      <c r="I34" s="195"/>
      <c r="J34" s="195"/>
      <c r="K34" s="182"/>
      <c r="L34" s="92">
        <f t="shared" si="0"/>
      </c>
      <c r="M34" s="134">
        <f t="shared" si="2"/>
      </c>
      <c r="N34" s="135">
        <f t="shared" si="1"/>
      </c>
      <c r="O34" s="106"/>
      <c r="P34" s="107" t="s">
        <v>210</v>
      </c>
      <c r="Q34" s="43"/>
    </row>
    <row r="35" spans="2:17" ht="15.75" customHeight="1">
      <c r="B35" s="235"/>
      <c r="C35" s="110">
        <v>12</v>
      </c>
      <c r="D35" s="178"/>
      <c r="E35" s="215"/>
      <c r="F35" s="179"/>
      <c r="G35" s="187"/>
      <c r="H35" s="187"/>
      <c r="I35" s="195"/>
      <c r="J35" s="195"/>
      <c r="K35" s="182"/>
      <c r="L35" s="92">
        <f t="shared" si="0"/>
      </c>
      <c r="M35" s="134">
        <f t="shared" si="2"/>
      </c>
      <c r="N35" s="135">
        <f t="shared" si="1"/>
      </c>
      <c r="O35" s="106"/>
      <c r="P35" s="107" t="s">
        <v>210</v>
      </c>
      <c r="Q35" s="43"/>
    </row>
    <row r="36" spans="2:17" ht="15.75" customHeight="1">
      <c r="B36" s="235"/>
      <c r="C36" s="110">
        <v>13</v>
      </c>
      <c r="D36" s="178"/>
      <c r="E36" s="215"/>
      <c r="F36" s="179"/>
      <c r="G36" s="187"/>
      <c r="H36" s="187"/>
      <c r="I36" s="195"/>
      <c r="J36" s="195"/>
      <c r="K36" s="182"/>
      <c r="L36" s="92">
        <f t="shared" si="0"/>
      </c>
      <c r="M36" s="134">
        <f t="shared" si="2"/>
      </c>
      <c r="N36" s="135">
        <f t="shared" si="1"/>
      </c>
      <c r="O36" s="106"/>
      <c r="P36" s="107" t="s">
        <v>210</v>
      </c>
      <c r="Q36" s="43"/>
    </row>
    <row r="37" spans="2:17" ht="15.75" customHeight="1">
      <c r="B37" s="235"/>
      <c r="C37" s="110">
        <v>14</v>
      </c>
      <c r="D37" s="178"/>
      <c r="E37" s="215"/>
      <c r="F37" s="179"/>
      <c r="G37" s="187"/>
      <c r="H37" s="187"/>
      <c r="I37" s="195"/>
      <c r="J37" s="195"/>
      <c r="K37" s="182"/>
      <c r="L37" s="92">
        <f t="shared" si="0"/>
      </c>
      <c r="M37" s="134">
        <f t="shared" si="2"/>
      </c>
      <c r="N37" s="135">
        <f t="shared" si="1"/>
      </c>
      <c r="O37" s="106"/>
      <c r="P37" s="107" t="s">
        <v>210</v>
      </c>
      <c r="Q37" s="43"/>
    </row>
    <row r="38" spans="2:17" ht="15.75" customHeight="1">
      <c r="B38" s="235"/>
      <c r="C38" s="110">
        <v>15</v>
      </c>
      <c r="D38" s="178"/>
      <c r="E38" s="215"/>
      <c r="F38" s="179"/>
      <c r="G38" s="187"/>
      <c r="H38" s="187"/>
      <c r="I38" s="195"/>
      <c r="J38" s="195"/>
      <c r="K38" s="182"/>
      <c r="L38" s="92">
        <f t="shared" si="0"/>
      </c>
      <c r="M38" s="142">
        <f t="shared" si="2"/>
      </c>
      <c r="N38" s="143">
        <f t="shared" si="1"/>
      </c>
      <c r="O38" s="46"/>
      <c r="P38" s="107" t="s">
        <v>210</v>
      </c>
      <c r="Q38" s="47"/>
    </row>
    <row r="39" spans="2:17" ht="15.75" customHeight="1">
      <c r="B39" s="235"/>
      <c r="C39" s="110">
        <v>16</v>
      </c>
      <c r="D39" s="178"/>
      <c r="E39" s="215"/>
      <c r="F39" s="179"/>
      <c r="G39" s="187"/>
      <c r="H39" s="187"/>
      <c r="I39" s="195"/>
      <c r="J39" s="195"/>
      <c r="K39" s="182"/>
      <c r="L39" s="92">
        <f t="shared" si="0"/>
      </c>
      <c r="M39" s="134">
        <f t="shared" si="2"/>
      </c>
      <c r="N39" s="135">
        <f t="shared" si="1"/>
      </c>
      <c r="O39" s="106"/>
      <c r="P39" s="107" t="s">
        <v>210</v>
      </c>
      <c r="Q39" s="43"/>
    </row>
    <row r="40" spans="2:17" ht="15.75" customHeight="1">
      <c r="B40" s="235"/>
      <c r="C40" s="110">
        <v>17</v>
      </c>
      <c r="D40" s="117"/>
      <c r="E40" s="215"/>
      <c r="F40" s="179"/>
      <c r="G40" s="187"/>
      <c r="H40" s="187"/>
      <c r="I40" s="195"/>
      <c r="J40" s="195"/>
      <c r="K40" s="182"/>
      <c r="L40" s="92">
        <f t="shared" si="0"/>
      </c>
      <c r="M40" s="134">
        <f t="shared" si="2"/>
      </c>
      <c r="N40" s="135">
        <f t="shared" si="1"/>
      </c>
      <c r="O40" s="106"/>
      <c r="P40" s="107" t="s">
        <v>210</v>
      </c>
      <c r="Q40" s="43"/>
    </row>
    <row r="41" spans="2:17" ht="15.75" customHeight="1">
      <c r="B41" s="235"/>
      <c r="C41" s="110">
        <v>18</v>
      </c>
      <c r="D41" s="117"/>
      <c r="E41" s="215"/>
      <c r="F41" s="179"/>
      <c r="G41" s="187"/>
      <c r="H41" s="187"/>
      <c r="I41" s="195"/>
      <c r="J41" s="195"/>
      <c r="K41" s="182"/>
      <c r="L41" s="92">
        <f t="shared" si="0"/>
      </c>
      <c r="M41" s="134">
        <f t="shared" si="2"/>
      </c>
      <c r="N41" s="135">
        <f t="shared" si="1"/>
      </c>
      <c r="O41" s="106"/>
      <c r="P41" s="107" t="s">
        <v>210</v>
      </c>
      <c r="Q41" s="43"/>
    </row>
    <row r="42" spans="2:17" ht="15.75" customHeight="1">
      <c r="B42" s="235"/>
      <c r="C42" s="110">
        <v>19</v>
      </c>
      <c r="D42" s="117"/>
      <c r="E42" s="215"/>
      <c r="F42" s="179"/>
      <c r="G42" s="187"/>
      <c r="H42" s="187"/>
      <c r="I42" s="195"/>
      <c r="J42" s="195"/>
      <c r="K42" s="182"/>
      <c r="L42" s="92">
        <f t="shared" si="0"/>
      </c>
      <c r="M42" s="134">
        <f t="shared" si="2"/>
      </c>
      <c r="N42" s="135">
        <f t="shared" si="1"/>
      </c>
      <c r="O42" s="106"/>
      <c r="P42" s="107" t="s">
        <v>210</v>
      </c>
      <c r="Q42" s="43"/>
    </row>
    <row r="43" spans="2:17" ht="15.75" customHeight="1">
      <c r="B43" s="235"/>
      <c r="C43" s="110">
        <v>20</v>
      </c>
      <c r="D43" s="117"/>
      <c r="E43" s="215"/>
      <c r="F43" s="179"/>
      <c r="G43" s="187"/>
      <c r="H43" s="187"/>
      <c r="I43" s="195"/>
      <c r="J43" s="195"/>
      <c r="K43" s="182"/>
      <c r="L43" s="92">
        <f t="shared" si="0"/>
      </c>
      <c r="M43" s="134">
        <f t="shared" si="2"/>
      </c>
      <c r="N43" s="135">
        <f t="shared" si="1"/>
      </c>
      <c r="O43" s="106"/>
      <c r="P43" s="107" t="s">
        <v>210</v>
      </c>
      <c r="Q43" s="43"/>
    </row>
    <row r="44" spans="2:17" ht="15.75" customHeight="1">
      <c r="B44" s="235"/>
      <c r="C44" s="110">
        <v>21</v>
      </c>
      <c r="D44" s="117"/>
      <c r="E44" s="215"/>
      <c r="F44" s="179"/>
      <c r="G44" s="187"/>
      <c r="H44" s="187"/>
      <c r="I44" s="195"/>
      <c r="J44" s="195"/>
      <c r="K44" s="182"/>
      <c r="L44" s="92">
        <f t="shared" si="0"/>
      </c>
      <c r="M44" s="134">
        <f t="shared" si="2"/>
      </c>
      <c r="N44" s="135">
        <f t="shared" si="1"/>
      </c>
      <c r="O44" s="106"/>
      <c r="P44" s="107" t="s">
        <v>210</v>
      </c>
      <c r="Q44" s="43"/>
    </row>
    <row r="45" spans="2:17" ht="15.75" customHeight="1">
      <c r="B45" s="235"/>
      <c r="C45" s="110">
        <v>22</v>
      </c>
      <c r="D45" s="117"/>
      <c r="E45" s="215"/>
      <c r="F45" s="179"/>
      <c r="G45" s="187"/>
      <c r="H45" s="187"/>
      <c r="I45" s="195"/>
      <c r="J45" s="195"/>
      <c r="K45" s="182"/>
      <c r="L45" s="92">
        <f t="shared" si="0"/>
      </c>
      <c r="M45" s="134">
        <f t="shared" si="2"/>
      </c>
      <c r="N45" s="135">
        <f t="shared" si="1"/>
      </c>
      <c r="O45" s="106"/>
      <c r="P45" s="107" t="s">
        <v>210</v>
      </c>
      <c r="Q45" s="43"/>
    </row>
    <row r="46" spans="2:17" ht="15.75" customHeight="1">
      <c r="B46" s="235"/>
      <c r="C46" s="110">
        <v>23</v>
      </c>
      <c r="D46" s="117"/>
      <c r="E46" s="215"/>
      <c r="F46" s="179"/>
      <c r="G46" s="187"/>
      <c r="H46" s="187"/>
      <c r="I46" s="195"/>
      <c r="J46" s="195"/>
      <c r="K46" s="182"/>
      <c r="L46" s="92">
        <f t="shared" si="0"/>
      </c>
      <c r="M46" s="134">
        <f t="shared" si="2"/>
      </c>
      <c r="N46" s="135">
        <f t="shared" si="1"/>
      </c>
      <c r="O46" s="106"/>
      <c r="P46" s="107" t="s">
        <v>210</v>
      </c>
      <c r="Q46" s="43"/>
    </row>
    <row r="47" spans="2:17" ht="15.75" customHeight="1">
      <c r="B47" s="235"/>
      <c r="C47" s="110">
        <v>24</v>
      </c>
      <c r="D47" s="117"/>
      <c r="E47" s="215"/>
      <c r="F47" s="179"/>
      <c r="G47" s="187"/>
      <c r="H47" s="187"/>
      <c r="I47" s="195"/>
      <c r="J47" s="195"/>
      <c r="K47" s="182"/>
      <c r="L47" s="92">
        <f t="shared" si="0"/>
      </c>
      <c r="M47" s="134">
        <f t="shared" si="2"/>
      </c>
      <c r="N47" s="135">
        <f t="shared" si="1"/>
      </c>
      <c r="O47" s="106"/>
      <c r="P47" s="107" t="s">
        <v>210</v>
      </c>
      <c r="Q47" s="43"/>
    </row>
    <row r="48" spans="2:17" ht="15.75" customHeight="1">
      <c r="B48" s="235"/>
      <c r="C48" s="110">
        <v>25</v>
      </c>
      <c r="D48" s="117"/>
      <c r="E48" s="215"/>
      <c r="F48" s="179"/>
      <c r="G48" s="187"/>
      <c r="H48" s="187"/>
      <c r="I48" s="195"/>
      <c r="J48" s="195"/>
      <c r="K48" s="182"/>
      <c r="L48" s="92">
        <f t="shared" si="0"/>
      </c>
      <c r="M48" s="134">
        <f t="shared" si="2"/>
      </c>
      <c r="N48" s="135">
        <f t="shared" si="1"/>
      </c>
      <c r="O48" s="106"/>
      <c r="P48" s="107" t="s">
        <v>210</v>
      </c>
      <c r="Q48" s="43"/>
    </row>
    <row r="49" spans="2:17" ht="15.75" customHeight="1">
      <c r="B49" s="235"/>
      <c r="C49" s="110">
        <v>26</v>
      </c>
      <c r="D49" s="117"/>
      <c r="E49" s="215"/>
      <c r="F49" s="179"/>
      <c r="G49" s="187"/>
      <c r="H49" s="187"/>
      <c r="I49" s="195"/>
      <c r="J49" s="195"/>
      <c r="K49" s="182"/>
      <c r="L49" s="92">
        <f t="shared" si="0"/>
      </c>
      <c r="M49" s="134">
        <f t="shared" si="2"/>
      </c>
      <c r="N49" s="135">
        <f t="shared" si="1"/>
      </c>
      <c r="O49" s="106"/>
      <c r="P49" s="107" t="s">
        <v>210</v>
      </c>
      <c r="Q49" s="43"/>
    </row>
    <row r="50" spans="2:17" ht="15.75" customHeight="1">
      <c r="B50" s="235"/>
      <c r="C50" s="110">
        <v>27</v>
      </c>
      <c r="D50" s="117"/>
      <c r="E50" s="212"/>
      <c r="F50" s="89"/>
      <c r="G50" s="90"/>
      <c r="H50" s="180"/>
      <c r="I50" s="181"/>
      <c r="J50" s="181"/>
      <c r="K50" s="182"/>
      <c r="L50" s="92">
        <f t="shared" si="0"/>
      </c>
      <c r="M50" s="134">
        <f t="shared" si="2"/>
      </c>
      <c r="N50" s="135">
        <f t="shared" si="1"/>
      </c>
      <c r="O50" s="106"/>
      <c r="P50" s="107" t="s">
        <v>210</v>
      </c>
      <c r="Q50" s="43"/>
    </row>
    <row r="51" spans="2:17" ht="15.75" customHeight="1">
      <c r="B51" s="235"/>
      <c r="C51" s="110">
        <v>28</v>
      </c>
      <c r="D51" s="117"/>
      <c r="E51" s="212"/>
      <c r="F51" s="89"/>
      <c r="G51" s="90"/>
      <c r="H51" s="180"/>
      <c r="I51" s="181"/>
      <c r="J51" s="181"/>
      <c r="K51" s="182"/>
      <c r="L51" s="92">
        <f t="shared" si="0"/>
      </c>
      <c r="M51" s="134">
        <f t="shared" si="2"/>
      </c>
      <c r="N51" s="135">
        <f t="shared" si="1"/>
      </c>
      <c r="O51" s="106"/>
      <c r="P51" s="107" t="s">
        <v>210</v>
      </c>
      <c r="Q51" s="43"/>
    </row>
    <row r="52" spans="2:17" ht="15.75" customHeight="1">
      <c r="B52" s="235"/>
      <c r="C52" s="110">
        <v>29</v>
      </c>
      <c r="D52" s="117"/>
      <c r="E52" s="117"/>
      <c r="F52" s="89"/>
      <c r="G52" s="90"/>
      <c r="H52" s="90"/>
      <c r="I52" s="94"/>
      <c r="J52" s="94"/>
      <c r="K52" s="91"/>
      <c r="L52" s="92">
        <f t="shared" si="0"/>
      </c>
      <c r="M52" s="134">
        <f t="shared" si="2"/>
      </c>
      <c r="N52" s="135">
        <f t="shared" si="1"/>
      </c>
      <c r="O52" s="106"/>
      <c r="P52" s="107" t="s">
        <v>210</v>
      </c>
      <c r="Q52" s="43"/>
    </row>
    <row r="53" spans="2:17" ht="15.75" customHeight="1">
      <c r="B53" s="235"/>
      <c r="C53" s="110">
        <v>30</v>
      </c>
      <c r="D53" s="117"/>
      <c r="E53" s="117"/>
      <c r="F53" s="89"/>
      <c r="G53" s="90"/>
      <c r="H53" s="90"/>
      <c r="I53" s="94"/>
      <c r="J53" s="94"/>
      <c r="K53" s="91"/>
      <c r="L53" s="92">
        <f t="shared" si="0"/>
      </c>
      <c r="M53" s="144">
        <f t="shared" si="2"/>
      </c>
      <c r="N53" s="135">
        <f t="shared" si="1"/>
      </c>
      <c r="O53" s="106"/>
      <c r="P53" s="107" t="s">
        <v>210</v>
      </c>
      <c r="Q53" s="43"/>
    </row>
    <row r="54" spans="2:17" ht="15.75" customHeight="1">
      <c r="B54" s="235"/>
      <c r="C54" s="257" t="s">
        <v>226</v>
      </c>
      <c r="D54" s="258"/>
      <c r="E54" s="258"/>
      <c r="F54" s="258"/>
      <c r="G54" s="258"/>
      <c r="H54" s="258"/>
      <c r="I54" s="258"/>
      <c r="J54" s="258"/>
      <c r="K54" s="259"/>
      <c r="L54" s="85">
        <f>ROUNDDOWN(SUM(L24:L53),2)</f>
        <v>0</v>
      </c>
      <c r="M54" s="145">
        <f>ROUNDDOWN(SUM(M24:M53),2)</f>
        <v>0</v>
      </c>
      <c r="N54" s="146">
        <f>ROUNDDOWN(SUM(N24:N53),2)</f>
        <v>0</v>
      </c>
      <c r="O54" s="113"/>
      <c r="P54" s="114"/>
      <c r="Q54" s="43"/>
    </row>
    <row r="55" spans="2:17" s="176" customFormat="1" ht="15.75" customHeight="1">
      <c r="B55" s="235"/>
      <c r="C55" s="257" t="s">
        <v>258</v>
      </c>
      <c r="D55" s="258"/>
      <c r="E55" s="258"/>
      <c r="F55" s="258"/>
      <c r="G55" s="258"/>
      <c r="H55" s="258"/>
      <c r="I55" s="258"/>
      <c r="J55" s="258"/>
      <c r="K55" s="259"/>
      <c r="L55" s="266">
        <f>L54+M54</f>
        <v>0</v>
      </c>
      <c r="M55" s="267"/>
      <c r="N55" s="268"/>
      <c r="O55" s="203"/>
      <c r="P55" s="204"/>
      <c r="Q55" s="183"/>
    </row>
    <row r="56" spans="2:17" ht="15.75" customHeight="1" thickBot="1">
      <c r="B56" s="256"/>
      <c r="C56" s="260" t="s">
        <v>107</v>
      </c>
      <c r="D56" s="261"/>
      <c r="E56" s="261"/>
      <c r="F56" s="261"/>
      <c r="G56" s="261"/>
      <c r="H56" s="261"/>
      <c r="I56" s="261"/>
      <c r="J56" s="261"/>
      <c r="K56" s="262"/>
      <c r="L56" s="269">
        <f>L54+M54+N54</f>
        <v>0</v>
      </c>
      <c r="M56" s="270"/>
      <c r="N56" s="270"/>
      <c r="O56" s="44"/>
      <c r="P56" s="140"/>
      <c r="Q56" s="141"/>
    </row>
    <row r="57" spans="2:17" ht="15.75" customHeight="1">
      <c r="B57" s="255" t="s">
        <v>108</v>
      </c>
      <c r="C57" s="86">
        <v>1</v>
      </c>
      <c r="D57" s="175"/>
      <c r="E57" s="192"/>
      <c r="F57" s="191"/>
      <c r="G57" s="190"/>
      <c r="H57" s="190"/>
      <c r="I57" s="193"/>
      <c r="J57" s="193"/>
      <c r="K57" s="194"/>
      <c r="L57" s="88">
        <f>IF(D57=1,ROUND(H57*I57*J57*K57/1000000,4),"")</f>
      </c>
      <c r="M57" s="132">
        <f>IF(D57=2,ROUND(H57*I57*J57*K57/1000000,4),"")</f>
      </c>
      <c r="N57" s="133">
        <f>IF(D57=3,ROUND(H57*I57*J57*K57/1000000,4),"")</f>
      </c>
      <c r="O57" s="104"/>
      <c r="P57" s="107" t="s">
        <v>210</v>
      </c>
      <c r="Q57" s="147"/>
    </row>
    <row r="58" spans="2:17" ht="15.75" customHeight="1">
      <c r="B58" s="235"/>
      <c r="C58" s="110">
        <v>2</v>
      </c>
      <c r="D58" s="207"/>
      <c r="E58" s="189"/>
      <c r="F58" s="188"/>
      <c r="G58" s="187"/>
      <c r="H58" s="187"/>
      <c r="I58" s="195"/>
      <c r="J58" s="195"/>
      <c r="K58" s="196"/>
      <c r="L58" s="92">
        <f>IF(D58=1,ROUND(H58*I58*J58*K58/1000000,4),"")</f>
      </c>
      <c r="M58" s="134">
        <f>IF(D58=2,ROUND(H58*I58*J58*K58/1000000,4),"")</f>
      </c>
      <c r="N58" s="135">
        <f>IF(D58=3,ROUND(H58*I58*J58*K58/1000000,4),"")</f>
      </c>
      <c r="O58" s="106"/>
      <c r="P58" s="107" t="s">
        <v>210</v>
      </c>
      <c r="Q58" s="147"/>
    </row>
    <row r="59" spans="2:17" ht="15.75" customHeight="1">
      <c r="B59" s="235"/>
      <c r="C59" s="257" t="s">
        <v>226</v>
      </c>
      <c r="D59" s="258"/>
      <c r="E59" s="258"/>
      <c r="F59" s="258"/>
      <c r="G59" s="258"/>
      <c r="H59" s="258"/>
      <c r="I59" s="258"/>
      <c r="J59" s="258"/>
      <c r="K59" s="259"/>
      <c r="L59" s="137">
        <f>ROUNDDOWN(SUM(L57:L58),2)</f>
        <v>0</v>
      </c>
      <c r="M59" s="148">
        <f>ROUNDDOWN(SUM(M57:M58),2)</f>
        <v>0</v>
      </c>
      <c r="N59" s="146">
        <f>ROUNDDOWN(SUM(N57:N58),2)</f>
        <v>0</v>
      </c>
      <c r="O59" s="113"/>
      <c r="P59" s="149"/>
      <c r="Q59" s="150"/>
    </row>
    <row r="60" spans="2:17" s="176" customFormat="1" ht="15.75" customHeight="1">
      <c r="B60" s="235"/>
      <c r="C60" s="257" t="s">
        <v>258</v>
      </c>
      <c r="D60" s="258"/>
      <c r="E60" s="258"/>
      <c r="F60" s="258"/>
      <c r="G60" s="258"/>
      <c r="H60" s="258"/>
      <c r="I60" s="258"/>
      <c r="J60" s="258"/>
      <c r="K60" s="259"/>
      <c r="L60" s="266">
        <f>L59+M59</f>
        <v>0</v>
      </c>
      <c r="M60" s="267"/>
      <c r="N60" s="268"/>
      <c r="O60" s="203"/>
      <c r="P60" s="204"/>
      <c r="Q60" s="183"/>
    </row>
    <row r="61" spans="2:17" ht="15.75" customHeight="1" thickBot="1">
      <c r="B61" s="256"/>
      <c r="C61" s="260" t="s">
        <v>109</v>
      </c>
      <c r="D61" s="261"/>
      <c r="E61" s="261"/>
      <c r="F61" s="261"/>
      <c r="G61" s="261"/>
      <c r="H61" s="261"/>
      <c r="I61" s="261"/>
      <c r="J61" s="261"/>
      <c r="K61" s="262"/>
      <c r="L61" s="269">
        <f>L59+M59+N59</f>
        <v>0</v>
      </c>
      <c r="M61" s="270"/>
      <c r="N61" s="270"/>
      <c r="O61" s="44"/>
      <c r="P61" s="45"/>
      <c r="Q61" s="48"/>
    </row>
    <row r="62" spans="3:20" ht="15.75" customHeight="1">
      <c r="C62" s="271" t="s">
        <v>227</v>
      </c>
      <c r="D62" s="272"/>
      <c r="E62" s="272"/>
      <c r="F62" s="272"/>
      <c r="G62" s="272"/>
      <c r="H62" s="272"/>
      <c r="I62" s="272"/>
      <c r="J62" s="272"/>
      <c r="K62" s="273"/>
      <c r="L62" s="274">
        <f>L21+M21+L54+M54+L59+M59</f>
        <v>0</v>
      </c>
      <c r="M62" s="275"/>
      <c r="N62" s="276"/>
      <c r="O62" s="277"/>
      <c r="P62" s="278"/>
      <c r="Q62" s="279"/>
      <c r="T62" s="49"/>
    </row>
    <row r="63" spans="3:17" ht="15.75" customHeight="1">
      <c r="C63" s="280" t="s">
        <v>228</v>
      </c>
      <c r="D63" s="281"/>
      <c r="E63" s="281"/>
      <c r="F63" s="281"/>
      <c r="G63" s="281"/>
      <c r="H63" s="281"/>
      <c r="I63" s="281"/>
      <c r="J63" s="281"/>
      <c r="K63" s="282"/>
      <c r="L63" s="283">
        <f>L23+L56+L61</f>
        <v>0</v>
      </c>
      <c r="M63" s="284"/>
      <c r="N63" s="285"/>
      <c r="O63" s="286"/>
      <c r="P63" s="287"/>
      <c r="Q63" s="288"/>
    </row>
    <row r="64" spans="3:17" ht="15.75" customHeight="1">
      <c r="C64" s="291" t="s">
        <v>229</v>
      </c>
      <c r="D64" s="258"/>
      <c r="E64" s="258"/>
      <c r="F64" s="258"/>
      <c r="G64" s="258"/>
      <c r="H64" s="258"/>
      <c r="I64" s="258"/>
      <c r="J64" s="258"/>
      <c r="K64" s="259"/>
      <c r="L64" s="292" t="e">
        <f>ROUNDDOWN(L62/L63,2)</f>
        <v>#DIV/0!</v>
      </c>
      <c r="M64" s="293"/>
      <c r="N64" s="294"/>
      <c r="O64" s="286"/>
      <c r="P64" s="287"/>
      <c r="Q64" s="288"/>
    </row>
    <row r="65" spans="3:17" ht="15.75" customHeight="1" thickBot="1">
      <c r="C65" s="295" t="s">
        <v>11</v>
      </c>
      <c r="D65" s="296"/>
      <c r="E65" s="297"/>
      <c r="F65" s="297"/>
      <c r="G65" s="297"/>
      <c r="H65" s="297"/>
      <c r="I65" s="297"/>
      <c r="J65" s="297"/>
      <c r="K65" s="297"/>
      <c r="L65" s="151" t="e">
        <f>IF(L64&gt;=0.6,"ＯＫ","ＮＧ")</f>
        <v>#DIV/0!</v>
      </c>
      <c r="M65" s="298" t="s">
        <v>230</v>
      </c>
      <c r="N65" s="299"/>
      <c r="O65" s="299"/>
      <c r="P65" s="299"/>
      <c r="Q65" s="300"/>
    </row>
    <row r="66" spans="3:17" ht="15.75" customHeight="1">
      <c r="C66" s="50"/>
      <c r="D66" s="50"/>
      <c r="E66" s="50"/>
      <c r="F66" s="50"/>
      <c r="G66" s="50"/>
      <c r="H66" s="50"/>
      <c r="I66" s="50"/>
      <c r="J66" s="50"/>
      <c r="K66" s="50"/>
      <c r="L66" s="51"/>
      <c r="M66" s="51"/>
      <c r="N66" s="52"/>
      <c r="O66" s="52"/>
      <c r="P66" s="52"/>
      <c r="Q66" s="52"/>
    </row>
    <row r="67" spans="2:17" ht="25.5">
      <c r="B67" s="226" t="s">
        <v>247</v>
      </c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</row>
    <row r="68" spans="2:17" ht="18.75">
      <c r="B68" s="57"/>
      <c r="C68" s="57"/>
      <c r="D68" s="57"/>
      <c r="E68" s="227">
        <f>'基本情報'!D19</f>
        <v>0</v>
      </c>
      <c r="F68" s="227"/>
      <c r="G68" s="227"/>
      <c r="H68" s="227"/>
      <c r="I68" s="227"/>
      <c r="J68" s="227"/>
      <c r="K68" s="227"/>
      <c r="L68" s="227"/>
      <c r="M68" s="58" t="s">
        <v>201</v>
      </c>
      <c r="N68" s="58"/>
      <c r="O68" s="57"/>
      <c r="P68" s="57"/>
      <c r="Q68" s="57"/>
    </row>
    <row r="69" spans="2:17" ht="9.75" customHeight="1">
      <c r="B69" s="59"/>
      <c r="C69" s="59"/>
      <c r="D69" s="59"/>
      <c r="E69" s="59"/>
      <c r="F69" s="59"/>
      <c r="G69" s="60"/>
      <c r="H69" s="59"/>
      <c r="I69" s="59"/>
      <c r="J69" s="59"/>
      <c r="K69" s="59"/>
      <c r="L69" s="59"/>
      <c r="M69" s="59"/>
      <c r="N69" s="59"/>
      <c r="O69" s="59"/>
      <c r="P69" s="59"/>
      <c r="Q69" s="59"/>
    </row>
    <row r="70" spans="2:20" ht="15.75" customHeight="1">
      <c r="B70" s="120" t="s">
        <v>202</v>
      </c>
      <c r="C70" s="176"/>
      <c r="D70" s="176"/>
      <c r="E70" s="176"/>
      <c r="F70" s="176"/>
      <c r="G70" s="176"/>
      <c r="H70" s="176"/>
      <c r="I70" s="176"/>
      <c r="J70" s="176"/>
      <c r="K70" s="53" t="s">
        <v>112</v>
      </c>
      <c r="R70" s="84"/>
      <c r="S70" s="84"/>
      <c r="T70" s="84"/>
    </row>
    <row r="71" spans="2:20" ht="15.75" customHeight="1">
      <c r="B71" s="120" t="s">
        <v>474</v>
      </c>
      <c r="C71" s="54"/>
      <c r="D71" s="54"/>
      <c r="E71" s="54"/>
      <c r="F71" s="54"/>
      <c r="G71" s="54"/>
      <c r="H71" s="54"/>
      <c r="I71" s="54"/>
      <c r="J71" s="54"/>
      <c r="K71" s="230">
        <f>'基本情報'!D6</f>
        <v>0</v>
      </c>
      <c r="L71" s="231"/>
      <c r="M71" s="231"/>
      <c r="N71" s="231"/>
      <c r="O71" s="231"/>
      <c r="P71" s="231"/>
      <c r="Q71" s="231"/>
      <c r="R71" s="84"/>
      <c r="S71" s="84"/>
      <c r="T71" s="122"/>
    </row>
    <row r="72" spans="2:20" ht="15.75" customHeight="1" thickBot="1">
      <c r="B72" s="120" t="s">
        <v>255</v>
      </c>
      <c r="C72" s="54"/>
      <c r="D72" s="54"/>
      <c r="E72" s="54"/>
      <c r="F72" s="54"/>
      <c r="G72" s="54"/>
      <c r="H72" s="54"/>
      <c r="I72" s="54"/>
      <c r="J72" s="54"/>
      <c r="K72" s="53" t="s">
        <v>113</v>
      </c>
      <c r="M72" s="24"/>
      <c r="N72" s="24"/>
      <c r="O72" s="24"/>
      <c r="P72" s="24"/>
      <c r="Q72" s="121"/>
      <c r="R72" s="84"/>
      <c r="S72" s="84"/>
      <c r="T72" s="122"/>
    </row>
    <row r="73" spans="2:20" ht="15.75" customHeight="1" thickBot="1" thickTop="1">
      <c r="B73" s="123" t="s">
        <v>260</v>
      </c>
      <c r="C73" s="124"/>
      <c r="D73" s="125"/>
      <c r="E73" s="125"/>
      <c r="F73" s="125"/>
      <c r="G73" s="125"/>
      <c r="H73" s="125"/>
      <c r="I73" s="126"/>
      <c r="J73" s="127"/>
      <c r="K73" s="228">
        <f>'基本情報'!D7</f>
        <v>0</v>
      </c>
      <c r="L73" s="229"/>
      <c r="M73" s="229"/>
      <c r="N73" s="229"/>
      <c r="O73" s="229"/>
      <c r="P73" s="229"/>
      <c r="Q73" s="50"/>
      <c r="R73" s="84"/>
      <c r="S73" s="84">
        <v>1</v>
      </c>
      <c r="T73" s="122"/>
    </row>
    <row r="74" spans="2:20" ht="15.75" customHeight="1" thickBot="1" thickTop="1">
      <c r="B74" s="123" t="s">
        <v>475</v>
      </c>
      <c r="C74" s="124"/>
      <c r="D74" s="125"/>
      <c r="E74" s="125"/>
      <c r="F74" s="125"/>
      <c r="G74" s="125"/>
      <c r="H74" s="125"/>
      <c r="I74" s="126"/>
      <c r="J74" s="128"/>
      <c r="K74" s="53" t="s">
        <v>111</v>
      </c>
      <c r="Q74" s="170" t="s">
        <v>244</v>
      </c>
      <c r="R74" s="84"/>
      <c r="S74" s="84">
        <v>2</v>
      </c>
      <c r="T74" s="122"/>
    </row>
    <row r="75" spans="2:20" ht="15.75" customHeight="1" thickTop="1">
      <c r="B75" s="129" t="s">
        <v>256</v>
      </c>
      <c r="C75" s="127"/>
      <c r="D75" s="127"/>
      <c r="E75" s="127"/>
      <c r="F75" s="127"/>
      <c r="G75" s="127"/>
      <c r="H75" s="127"/>
      <c r="I75" s="127"/>
      <c r="J75" s="127"/>
      <c r="K75" s="230">
        <f>'基本情報'!D8</f>
        <v>0</v>
      </c>
      <c r="L75" s="231"/>
      <c r="M75" s="231"/>
      <c r="N75" s="231"/>
      <c r="O75" s="231"/>
      <c r="P75" s="231"/>
      <c r="Q75" s="231"/>
      <c r="R75" s="84"/>
      <c r="S75" s="84">
        <v>3</v>
      </c>
      <c r="T75" s="122"/>
    </row>
    <row r="76" spans="2:14" ht="15.75" customHeight="1">
      <c r="B76" s="55"/>
      <c r="C76" s="54"/>
      <c r="D76" s="54"/>
      <c r="E76" s="54"/>
      <c r="F76" s="54"/>
      <c r="G76" s="54"/>
      <c r="H76" s="54"/>
      <c r="I76" s="55"/>
      <c r="K76" s="53" t="s">
        <v>245</v>
      </c>
      <c r="N76" s="53" t="s">
        <v>246</v>
      </c>
    </row>
    <row r="77" spans="2:17" ht="15.75" customHeight="1">
      <c r="B77" s="171"/>
      <c r="C77" s="171"/>
      <c r="D77" s="171"/>
      <c r="E77" s="171"/>
      <c r="F77" s="171"/>
      <c r="G77" s="171"/>
      <c r="H77" s="171"/>
      <c r="I77" s="171"/>
      <c r="J77" s="171"/>
      <c r="K77" s="289">
        <f>'基本情報'!D9</f>
        <v>0</v>
      </c>
      <c r="L77" s="290"/>
      <c r="M77" s="290"/>
      <c r="N77" s="289">
        <f>'基本情報'!D10</f>
        <v>0</v>
      </c>
      <c r="O77" s="290"/>
      <c r="P77" s="290"/>
      <c r="Q77" s="290"/>
    </row>
    <row r="78" spans="2:17" ht="9.75" customHeight="1" thickBot="1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1:17" ht="15.75" customHeight="1">
      <c r="A79" s="64"/>
      <c r="B79" s="232" t="s">
        <v>476</v>
      </c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4"/>
    </row>
    <row r="80" spans="1:17" ht="15.75" customHeight="1">
      <c r="A80" s="64"/>
      <c r="B80" s="301" t="s">
        <v>233</v>
      </c>
      <c r="C80" s="303" t="s">
        <v>135</v>
      </c>
      <c r="D80" s="237" t="s">
        <v>231</v>
      </c>
      <c r="E80" s="240" t="s">
        <v>7</v>
      </c>
      <c r="F80" s="241"/>
      <c r="G80" s="305" t="s">
        <v>8</v>
      </c>
      <c r="H80" s="305" t="s">
        <v>9</v>
      </c>
      <c r="I80" s="305" t="s">
        <v>98</v>
      </c>
      <c r="J80" s="305" t="s">
        <v>99</v>
      </c>
      <c r="K80" s="305" t="s">
        <v>10</v>
      </c>
      <c r="L80" s="61" t="s">
        <v>100</v>
      </c>
      <c r="M80" s="153"/>
      <c r="N80" s="153"/>
      <c r="O80" s="249" t="s">
        <v>110</v>
      </c>
      <c r="P80" s="250"/>
      <c r="Q80" s="251"/>
    </row>
    <row r="81" spans="1:17" ht="15.75" customHeight="1" thickBot="1">
      <c r="A81" s="64"/>
      <c r="B81" s="302"/>
      <c r="C81" s="237"/>
      <c r="D81" s="304"/>
      <c r="E81" s="242"/>
      <c r="F81" s="243"/>
      <c r="G81" s="306"/>
      <c r="H81" s="306"/>
      <c r="I81" s="306"/>
      <c r="J81" s="306"/>
      <c r="K81" s="306"/>
      <c r="L81" s="158" t="s">
        <v>207</v>
      </c>
      <c r="M81" s="159" t="s">
        <v>234</v>
      </c>
      <c r="N81" s="160" t="s">
        <v>232</v>
      </c>
      <c r="O81" s="252"/>
      <c r="P81" s="253"/>
      <c r="Q81" s="254"/>
    </row>
    <row r="82" spans="1:17" ht="15.75" customHeight="1">
      <c r="A82" s="64"/>
      <c r="B82" s="161">
        <v>1</v>
      </c>
      <c r="C82" s="210"/>
      <c r="D82" s="211"/>
      <c r="E82" s="192"/>
      <c r="F82" s="198"/>
      <c r="G82" s="200"/>
      <c r="H82" s="200"/>
      <c r="I82" s="202"/>
      <c r="J82" s="202"/>
      <c r="K82" s="201"/>
      <c r="L82" s="93">
        <f>IF(D82=1,ROUND(H82*I82*J82*K82/1000000,4),"")</f>
      </c>
      <c r="M82" s="142">
        <f>IF(D82=2,ROUND(H82*I82*J82*K82/1000000,4),"")</f>
      </c>
      <c r="N82" s="162">
        <f>IF(D82=3,ROUND(H82*I82*J82*K82/1000000,4),"")</f>
      </c>
      <c r="O82" s="104"/>
      <c r="P82" s="105" t="s">
        <v>210</v>
      </c>
      <c r="Q82" s="42"/>
    </row>
    <row r="83" spans="1:17" ht="15.75" customHeight="1">
      <c r="A83" s="64"/>
      <c r="B83" s="109">
        <v>2</v>
      </c>
      <c r="C83" s="197"/>
      <c r="D83" s="208"/>
      <c r="E83" s="186"/>
      <c r="F83" s="179"/>
      <c r="G83" s="199"/>
      <c r="H83" s="199"/>
      <c r="I83" s="195"/>
      <c r="J83" s="195"/>
      <c r="K83" s="196"/>
      <c r="L83" s="92">
        <f aca="true" t="shared" si="3" ref="L83:L111">IF(D83=1,ROUND(H83*I83*J83*K83/1000000,4),"")</f>
      </c>
      <c r="M83" s="134">
        <f aca="true" t="shared" si="4" ref="M83:M111">IF(D83=2,ROUND(H83*I83*J83*K83/1000000,4),"")</f>
      </c>
      <c r="N83" s="163">
        <f aca="true" t="shared" si="5" ref="N83:N111">IF(D83=3,ROUND(H83*I83*J83*K83/1000000,4),"")</f>
      </c>
      <c r="O83" s="106"/>
      <c r="P83" s="107" t="s">
        <v>210</v>
      </c>
      <c r="Q83" s="43"/>
    </row>
    <row r="84" spans="1:17" ht="15.75" customHeight="1">
      <c r="A84" s="64"/>
      <c r="B84" s="115">
        <v>3</v>
      </c>
      <c r="C84" s="197"/>
      <c r="D84" s="208"/>
      <c r="E84" s="186"/>
      <c r="F84" s="179"/>
      <c r="G84" s="199"/>
      <c r="H84" s="199"/>
      <c r="I84" s="195"/>
      <c r="J84" s="195"/>
      <c r="K84" s="196"/>
      <c r="L84" s="92">
        <f t="shared" si="3"/>
      </c>
      <c r="M84" s="134">
        <f t="shared" si="4"/>
      </c>
      <c r="N84" s="163">
        <f t="shared" si="5"/>
      </c>
      <c r="O84" s="106"/>
      <c r="P84" s="107" t="s">
        <v>210</v>
      </c>
      <c r="Q84" s="43"/>
    </row>
    <row r="85" spans="1:17" ht="15.75" customHeight="1">
      <c r="A85" s="64"/>
      <c r="B85" s="109">
        <v>4</v>
      </c>
      <c r="C85" s="197"/>
      <c r="D85" s="208"/>
      <c r="E85" s="186"/>
      <c r="F85" s="179"/>
      <c r="G85" s="199"/>
      <c r="H85" s="199"/>
      <c r="I85" s="195"/>
      <c r="J85" s="195"/>
      <c r="K85" s="196"/>
      <c r="L85" s="92">
        <f t="shared" si="3"/>
      </c>
      <c r="M85" s="134">
        <f t="shared" si="4"/>
      </c>
      <c r="N85" s="163">
        <f t="shared" si="5"/>
      </c>
      <c r="O85" s="106"/>
      <c r="P85" s="107" t="s">
        <v>210</v>
      </c>
      <c r="Q85" s="43"/>
    </row>
    <row r="86" spans="1:17" ht="15.75" customHeight="1">
      <c r="A86" s="64"/>
      <c r="B86" s="63">
        <v>5</v>
      </c>
      <c r="C86" s="197"/>
      <c r="D86" s="208"/>
      <c r="E86" s="186"/>
      <c r="F86" s="179"/>
      <c r="G86" s="199"/>
      <c r="H86" s="199"/>
      <c r="I86" s="195"/>
      <c r="J86" s="195"/>
      <c r="K86" s="196"/>
      <c r="L86" s="92">
        <f t="shared" si="3"/>
      </c>
      <c r="M86" s="134">
        <f t="shared" si="4"/>
      </c>
      <c r="N86" s="163">
        <f t="shared" si="5"/>
      </c>
      <c r="O86" s="106"/>
      <c r="P86" s="107" t="s">
        <v>210</v>
      </c>
      <c r="Q86" s="183"/>
    </row>
    <row r="87" spans="1:17" ht="15.75" customHeight="1">
      <c r="A87" s="64"/>
      <c r="B87" s="109">
        <v>6</v>
      </c>
      <c r="C87" s="197"/>
      <c r="D87" s="208"/>
      <c r="E87" s="186"/>
      <c r="F87" s="179"/>
      <c r="G87" s="199"/>
      <c r="H87" s="199"/>
      <c r="I87" s="195"/>
      <c r="J87" s="195"/>
      <c r="K87" s="196"/>
      <c r="L87" s="92">
        <f>IF(D87=1,ROUND(H87*I87*J87*K87/1000000,4),"")</f>
      </c>
      <c r="M87" s="134">
        <f t="shared" si="4"/>
      </c>
      <c r="N87" s="163">
        <f t="shared" si="5"/>
      </c>
      <c r="O87" s="106"/>
      <c r="P87" s="107" t="s">
        <v>210</v>
      </c>
      <c r="Q87" s="183"/>
    </row>
    <row r="88" spans="1:17" ht="15.75" customHeight="1">
      <c r="A88" s="64"/>
      <c r="B88" s="63">
        <v>7</v>
      </c>
      <c r="C88" s="197"/>
      <c r="D88" s="208"/>
      <c r="E88" s="186"/>
      <c r="F88" s="179"/>
      <c r="G88" s="199"/>
      <c r="H88" s="199"/>
      <c r="I88" s="195"/>
      <c r="J88" s="195"/>
      <c r="K88" s="196"/>
      <c r="L88" s="92">
        <f t="shared" si="3"/>
      </c>
      <c r="M88" s="134">
        <f t="shared" si="4"/>
      </c>
      <c r="N88" s="163">
        <f t="shared" si="5"/>
      </c>
      <c r="O88" s="106"/>
      <c r="P88" s="107" t="s">
        <v>210</v>
      </c>
      <c r="Q88" s="183"/>
    </row>
    <row r="89" spans="1:17" ht="15.75" customHeight="1">
      <c r="A89" s="64"/>
      <c r="B89" s="109">
        <v>8</v>
      </c>
      <c r="C89" s="197"/>
      <c r="D89" s="208"/>
      <c r="E89" s="186"/>
      <c r="F89" s="179"/>
      <c r="G89" s="199"/>
      <c r="H89" s="199"/>
      <c r="I89" s="195"/>
      <c r="J89" s="195"/>
      <c r="K89" s="196"/>
      <c r="L89" s="92">
        <f t="shared" si="3"/>
      </c>
      <c r="M89" s="134">
        <f t="shared" si="4"/>
      </c>
      <c r="N89" s="163">
        <f t="shared" si="5"/>
      </c>
      <c r="O89" s="106"/>
      <c r="P89" s="107" t="s">
        <v>210</v>
      </c>
      <c r="Q89" s="183"/>
    </row>
    <row r="90" spans="1:17" ht="15.75" customHeight="1">
      <c r="A90" s="64"/>
      <c r="B90" s="63">
        <v>9</v>
      </c>
      <c r="C90" s="197"/>
      <c r="D90" s="208"/>
      <c r="E90" s="186"/>
      <c r="F90" s="179"/>
      <c r="G90" s="199"/>
      <c r="H90" s="199"/>
      <c r="I90" s="195"/>
      <c r="J90" s="195"/>
      <c r="K90" s="196"/>
      <c r="L90" s="92">
        <f t="shared" si="3"/>
      </c>
      <c r="M90" s="134">
        <f t="shared" si="4"/>
      </c>
      <c r="N90" s="163">
        <f t="shared" si="5"/>
      </c>
      <c r="O90" s="106"/>
      <c r="P90" s="107" t="s">
        <v>210</v>
      </c>
      <c r="Q90" s="183"/>
    </row>
    <row r="91" spans="1:17" ht="15.75" customHeight="1">
      <c r="A91" s="64"/>
      <c r="B91" s="109">
        <v>10</v>
      </c>
      <c r="C91" s="185"/>
      <c r="D91" s="209"/>
      <c r="E91" s="212"/>
      <c r="F91" s="179"/>
      <c r="G91" s="180"/>
      <c r="H91" s="199"/>
      <c r="I91" s="195"/>
      <c r="J91" s="195"/>
      <c r="K91" s="196"/>
      <c r="L91" s="92">
        <f t="shared" si="3"/>
      </c>
      <c r="M91" s="134">
        <f t="shared" si="4"/>
      </c>
      <c r="N91" s="163">
        <f t="shared" si="5"/>
      </c>
      <c r="O91" s="106"/>
      <c r="P91" s="107" t="s">
        <v>210</v>
      </c>
      <c r="Q91" s="43"/>
    </row>
    <row r="92" spans="1:17" ht="15.75" customHeight="1">
      <c r="A92" s="64"/>
      <c r="B92" s="63">
        <v>11</v>
      </c>
      <c r="C92" s="184"/>
      <c r="D92" s="205"/>
      <c r="E92" s="178"/>
      <c r="F92" s="179"/>
      <c r="G92" s="180"/>
      <c r="H92" s="199"/>
      <c r="I92" s="195"/>
      <c r="J92" s="195"/>
      <c r="K92" s="196"/>
      <c r="L92" s="92">
        <f t="shared" si="3"/>
      </c>
      <c r="M92" s="134">
        <f t="shared" si="4"/>
      </c>
      <c r="N92" s="163">
        <f t="shared" si="5"/>
      </c>
      <c r="O92" s="106"/>
      <c r="P92" s="107" t="s">
        <v>210</v>
      </c>
      <c r="Q92" s="183"/>
    </row>
    <row r="93" spans="1:17" ht="15.75" customHeight="1">
      <c r="A93" s="64"/>
      <c r="B93" s="63">
        <v>12</v>
      </c>
      <c r="C93" s="184"/>
      <c r="D93" s="205"/>
      <c r="E93" s="178"/>
      <c r="F93" s="179"/>
      <c r="G93" s="180"/>
      <c r="H93" s="199"/>
      <c r="I93" s="195"/>
      <c r="J93" s="195"/>
      <c r="K93" s="196"/>
      <c r="L93" s="92">
        <f t="shared" si="3"/>
      </c>
      <c r="M93" s="134">
        <f t="shared" si="4"/>
      </c>
      <c r="N93" s="163">
        <f t="shared" si="5"/>
      </c>
      <c r="O93" s="106"/>
      <c r="P93" s="107" t="s">
        <v>210</v>
      </c>
      <c r="Q93" s="183"/>
    </row>
    <row r="94" spans="1:17" ht="15.75" customHeight="1">
      <c r="A94" s="64"/>
      <c r="B94" s="109">
        <v>13</v>
      </c>
      <c r="C94" s="185"/>
      <c r="D94" s="209"/>
      <c r="E94" s="178"/>
      <c r="F94" s="179"/>
      <c r="G94" s="180"/>
      <c r="H94" s="199"/>
      <c r="I94" s="195"/>
      <c r="J94" s="195"/>
      <c r="K94" s="196"/>
      <c r="L94" s="92">
        <f t="shared" si="3"/>
      </c>
      <c r="M94" s="134">
        <f t="shared" si="4"/>
      </c>
      <c r="N94" s="163">
        <f t="shared" si="5"/>
      </c>
      <c r="O94" s="106"/>
      <c r="P94" s="107" t="s">
        <v>210</v>
      </c>
      <c r="Q94" s="43"/>
    </row>
    <row r="95" spans="1:17" ht="15.75" customHeight="1">
      <c r="A95" s="64"/>
      <c r="B95" s="63">
        <v>14</v>
      </c>
      <c r="C95" s="184"/>
      <c r="D95" s="205"/>
      <c r="E95" s="178"/>
      <c r="F95" s="179"/>
      <c r="G95" s="180"/>
      <c r="H95" s="199"/>
      <c r="I95" s="195"/>
      <c r="J95" s="195"/>
      <c r="K95" s="196"/>
      <c r="L95" s="92">
        <f t="shared" si="3"/>
      </c>
      <c r="M95" s="134">
        <f t="shared" si="4"/>
      </c>
      <c r="N95" s="163">
        <f t="shared" si="5"/>
      </c>
      <c r="O95" s="106"/>
      <c r="P95" s="107" t="s">
        <v>210</v>
      </c>
      <c r="Q95" s="43"/>
    </row>
    <row r="96" spans="1:17" ht="15.75" customHeight="1">
      <c r="A96" s="64"/>
      <c r="B96" s="109">
        <v>15</v>
      </c>
      <c r="C96" s="185"/>
      <c r="D96" s="209"/>
      <c r="E96" s="178"/>
      <c r="F96" s="179"/>
      <c r="G96" s="180"/>
      <c r="H96" s="199"/>
      <c r="I96" s="195"/>
      <c r="J96" s="195"/>
      <c r="K96" s="196"/>
      <c r="L96" s="92">
        <f t="shared" si="3"/>
      </c>
      <c r="M96" s="134">
        <f t="shared" si="4"/>
      </c>
      <c r="N96" s="163">
        <f t="shared" si="5"/>
      </c>
      <c r="O96" s="106"/>
      <c r="P96" s="107" t="s">
        <v>210</v>
      </c>
      <c r="Q96" s="43"/>
    </row>
    <row r="97" spans="1:17" ht="15.75" customHeight="1">
      <c r="A97" s="64"/>
      <c r="B97" s="63">
        <v>16</v>
      </c>
      <c r="C97" s="116"/>
      <c r="D97" s="111"/>
      <c r="E97" s="117"/>
      <c r="F97" s="89"/>
      <c r="G97" s="90"/>
      <c r="H97" s="99"/>
      <c r="I97" s="96"/>
      <c r="J97" s="96"/>
      <c r="K97" s="97"/>
      <c r="L97" s="92">
        <f t="shared" si="3"/>
      </c>
      <c r="M97" s="134">
        <f t="shared" si="4"/>
      </c>
      <c r="N97" s="163">
        <f t="shared" si="5"/>
      </c>
      <c r="O97" s="106"/>
      <c r="P97" s="107" t="s">
        <v>210</v>
      </c>
      <c r="Q97" s="43"/>
    </row>
    <row r="98" spans="1:17" ht="15.75" customHeight="1">
      <c r="A98" s="64"/>
      <c r="B98" s="109">
        <v>17</v>
      </c>
      <c r="C98" s="108"/>
      <c r="D98" s="118"/>
      <c r="E98" s="117"/>
      <c r="F98" s="89"/>
      <c r="G98" s="90"/>
      <c r="H98" s="99"/>
      <c r="I98" s="96"/>
      <c r="J98" s="96"/>
      <c r="K98" s="97"/>
      <c r="L98" s="92">
        <f t="shared" si="3"/>
      </c>
      <c r="M98" s="134">
        <f t="shared" si="4"/>
      </c>
      <c r="N98" s="163">
        <f t="shared" si="5"/>
      </c>
      <c r="O98" s="106"/>
      <c r="P98" s="107" t="s">
        <v>210</v>
      </c>
      <c r="Q98" s="43"/>
    </row>
    <row r="99" spans="1:17" ht="15.75" customHeight="1">
      <c r="A99" s="64"/>
      <c r="B99" s="63">
        <v>18</v>
      </c>
      <c r="C99" s="116"/>
      <c r="D99" s="111"/>
      <c r="E99" s="117"/>
      <c r="F99" s="89"/>
      <c r="G99" s="90"/>
      <c r="H99" s="99"/>
      <c r="I99" s="96"/>
      <c r="J99" s="96"/>
      <c r="K99" s="97"/>
      <c r="L99" s="92">
        <f t="shared" si="3"/>
      </c>
      <c r="M99" s="134">
        <f t="shared" si="4"/>
      </c>
      <c r="N99" s="163">
        <f t="shared" si="5"/>
      </c>
      <c r="O99" s="106"/>
      <c r="P99" s="107" t="s">
        <v>210</v>
      </c>
      <c r="Q99" s="43"/>
    </row>
    <row r="100" spans="1:17" ht="15.75" customHeight="1">
      <c r="A100" s="64"/>
      <c r="B100" s="63">
        <v>19</v>
      </c>
      <c r="C100" s="116"/>
      <c r="D100" s="111"/>
      <c r="E100" s="117"/>
      <c r="F100" s="89"/>
      <c r="G100" s="90"/>
      <c r="H100" s="99"/>
      <c r="I100" s="96"/>
      <c r="J100" s="96"/>
      <c r="K100" s="97"/>
      <c r="L100" s="92">
        <f t="shared" si="3"/>
      </c>
      <c r="M100" s="134">
        <f t="shared" si="4"/>
      </c>
      <c r="N100" s="163">
        <f t="shared" si="5"/>
      </c>
      <c r="O100" s="106"/>
      <c r="P100" s="107" t="s">
        <v>210</v>
      </c>
      <c r="Q100" s="43"/>
    </row>
    <row r="101" spans="1:17" ht="15.75" customHeight="1">
      <c r="A101" s="64"/>
      <c r="B101" s="109">
        <v>20</v>
      </c>
      <c r="C101" s="108"/>
      <c r="D101" s="118"/>
      <c r="E101" s="117"/>
      <c r="F101" s="89"/>
      <c r="G101" s="90"/>
      <c r="H101" s="99"/>
      <c r="I101" s="96"/>
      <c r="J101" s="96"/>
      <c r="K101" s="97"/>
      <c r="L101" s="92">
        <f t="shared" si="3"/>
      </c>
      <c r="M101" s="134">
        <f t="shared" si="4"/>
      </c>
      <c r="N101" s="163">
        <f t="shared" si="5"/>
      </c>
      <c r="O101" s="106"/>
      <c r="P101" s="107" t="s">
        <v>210</v>
      </c>
      <c r="Q101" s="43"/>
    </row>
    <row r="102" spans="1:17" ht="15.75" customHeight="1">
      <c r="A102" s="64"/>
      <c r="B102" s="63">
        <v>21</v>
      </c>
      <c r="C102" s="116"/>
      <c r="D102" s="111"/>
      <c r="E102" s="117"/>
      <c r="F102" s="89"/>
      <c r="G102" s="90"/>
      <c r="H102" s="90"/>
      <c r="I102" s="94"/>
      <c r="J102" s="94"/>
      <c r="K102" s="91"/>
      <c r="L102" s="92">
        <f t="shared" si="3"/>
      </c>
      <c r="M102" s="134">
        <f t="shared" si="4"/>
      </c>
      <c r="N102" s="163">
        <f t="shared" si="5"/>
      </c>
      <c r="O102" s="106"/>
      <c r="P102" s="107" t="s">
        <v>210</v>
      </c>
      <c r="Q102" s="43"/>
    </row>
    <row r="103" spans="1:17" ht="15.75" customHeight="1">
      <c r="A103" s="64"/>
      <c r="B103" s="109">
        <v>22</v>
      </c>
      <c r="C103" s="108"/>
      <c r="D103" s="118"/>
      <c r="E103" s="117"/>
      <c r="F103" s="89"/>
      <c r="G103" s="90"/>
      <c r="H103" s="90"/>
      <c r="I103" s="94"/>
      <c r="J103" s="94"/>
      <c r="K103" s="91"/>
      <c r="L103" s="92">
        <f t="shared" si="3"/>
      </c>
      <c r="M103" s="134">
        <f t="shared" si="4"/>
      </c>
      <c r="N103" s="163">
        <f t="shared" si="5"/>
      </c>
      <c r="O103" s="106"/>
      <c r="P103" s="107" t="s">
        <v>210</v>
      </c>
      <c r="Q103" s="43"/>
    </row>
    <row r="104" spans="2:17" ht="15.75" customHeight="1">
      <c r="B104" s="63">
        <v>23</v>
      </c>
      <c r="C104" s="116"/>
      <c r="D104" s="111"/>
      <c r="E104" s="117"/>
      <c r="F104" s="89"/>
      <c r="G104" s="90"/>
      <c r="H104" s="90"/>
      <c r="I104" s="94"/>
      <c r="J104" s="94"/>
      <c r="K104" s="91"/>
      <c r="L104" s="92">
        <f t="shared" si="3"/>
      </c>
      <c r="M104" s="134">
        <f t="shared" si="4"/>
      </c>
      <c r="N104" s="163">
        <f t="shared" si="5"/>
      </c>
      <c r="O104" s="106"/>
      <c r="P104" s="107" t="s">
        <v>210</v>
      </c>
      <c r="Q104" s="43"/>
    </row>
    <row r="105" spans="2:17" ht="15.75" customHeight="1">
      <c r="B105" s="109">
        <v>24</v>
      </c>
      <c r="C105" s="108"/>
      <c r="D105" s="118"/>
      <c r="E105" s="117"/>
      <c r="F105" s="89"/>
      <c r="G105" s="90"/>
      <c r="H105" s="90"/>
      <c r="I105" s="94"/>
      <c r="J105" s="94"/>
      <c r="K105" s="91"/>
      <c r="L105" s="92">
        <f t="shared" si="3"/>
      </c>
      <c r="M105" s="134">
        <f t="shared" si="4"/>
      </c>
      <c r="N105" s="163">
        <f t="shared" si="5"/>
      </c>
      <c r="O105" s="106"/>
      <c r="P105" s="107" t="s">
        <v>210</v>
      </c>
      <c r="Q105" s="43"/>
    </row>
    <row r="106" spans="2:17" ht="15.75" customHeight="1">
      <c r="B106" s="63">
        <v>25</v>
      </c>
      <c r="C106" s="116"/>
      <c r="D106" s="111"/>
      <c r="E106" s="117"/>
      <c r="F106" s="89"/>
      <c r="G106" s="90"/>
      <c r="H106" s="90"/>
      <c r="I106" s="94"/>
      <c r="J106" s="94"/>
      <c r="K106" s="91"/>
      <c r="L106" s="92">
        <f t="shared" si="3"/>
      </c>
      <c r="M106" s="134">
        <f t="shared" si="4"/>
      </c>
      <c r="N106" s="163">
        <f t="shared" si="5"/>
      </c>
      <c r="O106" s="106"/>
      <c r="P106" s="107" t="s">
        <v>210</v>
      </c>
      <c r="Q106" s="43"/>
    </row>
    <row r="107" spans="2:17" ht="15.75" customHeight="1">
      <c r="B107" s="63">
        <v>26</v>
      </c>
      <c r="C107" s="116"/>
      <c r="D107" s="111"/>
      <c r="E107" s="117"/>
      <c r="F107" s="89"/>
      <c r="G107" s="90"/>
      <c r="H107" s="90"/>
      <c r="I107" s="94"/>
      <c r="J107" s="94"/>
      <c r="K107" s="91"/>
      <c r="L107" s="92">
        <f t="shared" si="3"/>
      </c>
      <c r="M107" s="134">
        <f t="shared" si="4"/>
      </c>
      <c r="N107" s="163">
        <f t="shared" si="5"/>
      </c>
      <c r="O107" s="106"/>
      <c r="P107" s="107" t="s">
        <v>210</v>
      </c>
      <c r="Q107" s="43"/>
    </row>
    <row r="108" spans="2:17" ht="15.75" customHeight="1">
      <c r="B108" s="109">
        <v>27</v>
      </c>
      <c r="C108" s="108"/>
      <c r="D108" s="118"/>
      <c r="E108" s="117"/>
      <c r="F108" s="89"/>
      <c r="G108" s="90"/>
      <c r="H108" s="90"/>
      <c r="I108" s="94"/>
      <c r="J108" s="94"/>
      <c r="K108" s="91"/>
      <c r="L108" s="92">
        <f t="shared" si="3"/>
      </c>
      <c r="M108" s="134">
        <f t="shared" si="4"/>
      </c>
      <c r="N108" s="163">
        <f t="shared" si="5"/>
      </c>
      <c r="O108" s="106"/>
      <c r="P108" s="107" t="s">
        <v>210</v>
      </c>
      <c r="Q108" s="43"/>
    </row>
    <row r="109" spans="2:17" ht="15.75" customHeight="1">
      <c r="B109" s="63">
        <v>28</v>
      </c>
      <c r="C109" s="116"/>
      <c r="D109" s="111"/>
      <c r="E109" s="117"/>
      <c r="F109" s="89"/>
      <c r="G109" s="90"/>
      <c r="H109" s="90"/>
      <c r="I109" s="94"/>
      <c r="J109" s="94"/>
      <c r="K109" s="91"/>
      <c r="L109" s="92">
        <f t="shared" si="3"/>
      </c>
      <c r="M109" s="134">
        <f t="shared" si="4"/>
      </c>
      <c r="N109" s="163">
        <f t="shared" si="5"/>
      </c>
      <c r="O109" s="106"/>
      <c r="P109" s="107" t="s">
        <v>210</v>
      </c>
      <c r="Q109" s="43"/>
    </row>
    <row r="110" spans="2:17" ht="15.75" customHeight="1">
      <c r="B110" s="109">
        <v>29</v>
      </c>
      <c r="C110" s="108"/>
      <c r="D110" s="118"/>
      <c r="E110" s="117"/>
      <c r="F110" s="89"/>
      <c r="G110" s="90"/>
      <c r="H110" s="90"/>
      <c r="I110" s="94"/>
      <c r="J110" s="94"/>
      <c r="K110" s="91"/>
      <c r="L110" s="92">
        <f t="shared" si="3"/>
      </c>
      <c r="M110" s="134">
        <f t="shared" si="4"/>
      </c>
      <c r="N110" s="163">
        <f t="shared" si="5"/>
      </c>
      <c r="O110" s="106"/>
      <c r="P110" s="107" t="s">
        <v>210</v>
      </c>
      <c r="Q110" s="43"/>
    </row>
    <row r="111" spans="2:17" ht="15.75" customHeight="1">
      <c r="B111" s="63">
        <v>30</v>
      </c>
      <c r="C111" s="116"/>
      <c r="D111" s="111"/>
      <c r="E111" s="117"/>
      <c r="F111" s="89"/>
      <c r="G111" s="90"/>
      <c r="H111" s="90"/>
      <c r="I111" s="94"/>
      <c r="J111" s="94"/>
      <c r="K111" s="91"/>
      <c r="L111" s="92">
        <f t="shared" si="3"/>
      </c>
      <c r="M111" s="134">
        <f t="shared" si="4"/>
      </c>
      <c r="N111" s="163">
        <f t="shared" si="5"/>
      </c>
      <c r="O111" s="106"/>
      <c r="P111" s="107" t="s">
        <v>210</v>
      </c>
      <c r="Q111" s="43"/>
    </row>
    <row r="112" spans="2:17" ht="15.75" customHeight="1" thickBot="1">
      <c r="B112" s="312" t="s">
        <v>235</v>
      </c>
      <c r="C112" s="313"/>
      <c r="D112" s="313"/>
      <c r="E112" s="313"/>
      <c r="F112" s="313"/>
      <c r="G112" s="313"/>
      <c r="H112" s="313"/>
      <c r="I112" s="313"/>
      <c r="J112" s="313"/>
      <c r="K112" s="296"/>
      <c r="L112" s="164">
        <f>ROUNDDOWN(SUM(L82:L111),2)</f>
        <v>0</v>
      </c>
      <c r="M112" s="165">
        <f>ROUNDDOWN(SUM(M82:M111),2)</f>
        <v>0</v>
      </c>
      <c r="N112" s="166">
        <f>ROUNDDOWN(SUM(N82:N111),2)</f>
        <v>0</v>
      </c>
      <c r="O112" s="314"/>
      <c r="P112" s="315"/>
      <c r="Q112" s="316"/>
    </row>
    <row r="113" spans="3:17" ht="15.75" customHeight="1">
      <c r="C113" s="271" t="s">
        <v>259</v>
      </c>
      <c r="D113" s="272"/>
      <c r="E113" s="272"/>
      <c r="F113" s="272"/>
      <c r="G113" s="272"/>
      <c r="H113" s="272"/>
      <c r="I113" s="272"/>
      <c r="J113" s="272"/>
      <c r="K113" s="273"/>
      <c r="L113" s="274">
        <f>L112+M112</f>
        <v>0</v>
      </c>
      <c r="M113" s="317"/>
      <c r="N113" s="318"/>
      <c r="O113" s="319"/>
      <c r="P113" s="320"/>
      <c r="Q113" s="321"/>
    </row>
    <row r="114" spans="3:17" ht="15.75" customHeight="1">
      <c r="C114" s="291" t="s">
        <v>236</v>
      </c>
      <c r="D114" s="258"/>
      <c r="E114" s="258"/>
      <c r="F114" s="258"/>
      <c r="G114" s="258"/>
      <c r="H114" s="258"/>
      <c r="I114" s="258"/>
      <c r="J114" s="258"/>
      <c r="K114" s="259"/>
      <c r="L114" s="336">
        <v>2</v>
      </c>
      <c r="M114" s="337"/>
      <c r="N114" s="338"/>
      <c r="O114" s="339" t="s">
        <v>237</v>
      </c>
      <c r="P114" s="340"/>
      <c r="Q114" s="341"/>
    </row>
    <row r="115" spans="3:17" ht="15.75" customHeight="1" thickBot="1">
      <c r="C115" s="342" t="s">
        <v>11</v>
      </c>
      <c r="D115" s="343"/>
      <c r="E115" s="344"/>
      <c r="F115" s="344"/>
      <c r="G115" s="344"/>
      <c r="H115" s="344"/>
      <c r="I115" s="344"/>
      <c r="J115" s="344"/>
      <c r="K115" s="344"/>
      <c r="L115" s="307" t="str">
        <f>IF(L112+M112&gt;=L114,"ＯＫ","ＮＧ")</f>
        <v>ＮＧ</v>
      </c>
      <c r="M115" s="308"/>
      <c r="N115" s="309"/>
      <c r="O115" s="310"/>
      <c r="P115" s="310"/>
      <c r="Q115" s="311"/>
    </row>
    <row r="116" spans="2:20" ht="15.75" customHeight="1" thickBot="1">
      <c r="B116" s="64"/>
      <c r="C116" s="327" t="s">
        <v>257</v>
      </c>
      <c r="D116" s="328"/>
      <c r="E116" s="328"/>
      <c r="F116" s="328"/>
      <c r="G116" s="328"/>
      <c r="H116" s="328"/>
      <c r="I116" s="328"/>
      <c r="J116" s="328"/>
      <c r="K116" s="329"/>
      <c r="L116" s="330">
        <f>L112+M112+N112+L63</f>
        <v>0</v>
      </c>
      <c r="M116" s="331"/>
      <c r="N116" s="332"/>
      <c r="O116" s="333"/>
      <c r="P116" s="334"/>
      <c r="Q116" s="335"/>
      <c r="R116" s="168"/>
      <c r="T116" s="49"/>
    </row>
    <row r="117" spans="3:17" ht="15.75" customHeight="1" thickBot="1">
      <c r="C117" s="50"/>
      <c r="D117" s="50"/>
      <c r="E117" s="50"/>
      <c r="F117" s="50"/>
      <c r="G117" s="50"/>
      <c r="H117" s="50"/>
      <c r="I117" s="50"/>
      <c r="J117" s="50"/>
      <c r="K117" s="50"/>
      <c r="L117" s="51"/>
      <c r="M117" s="51"/>
      <c r="N117" s="52"/>
      <c r="O117" s="52"/>
      <c r="P117" s="52"/>
      <c r="Q117" s="52"/>
    </row>
    <row r="118" spans="1:17" ht="15.75" customHeight="1">
      <c r="A118" s="64"/>
      <c r="B118" s="232" t="s">
        <v>238</v>
      </c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4"/>
    </row>
    <row r="119" spans="1:17" ht="15.75" customHeight="1">
      <c r="A119" s="64"/>
      <c r="B119" s="301" t="s">
        <v>205</v>
      </c>
      <c r="C119" s="303" t="s">
        <v>135</v>
      </c>
      <c r="D119" s="237" t="s">
        <v>231</v>
      </c>
      <c r="E119" s="240" t="s">
        <v>7</v>
      </c>
      <c r="F119" s="241"/>
      <c r="G119" s="305" t="s">
        <v>8</v>
      </c>
      <c r="H119" s="305" t="s">
        <v>9</v>
      </c>
      <c r="I119" s="305" t="s">
        <v>98</v>
      </c>
      <c r="J119" s="305" t="s">
        <v>99</v>
      </c>
      <c r="K119" s="305" t="s">
        <v>10</v>
      </c>
      <c r="L119" s="61" t="s">
        <v>100</v>
      </c>
      <c r="M119" s="152"/>
      <c r="N119" s="153"/>
      <c r="O119" s="249" t="s">
        <v>110</v>
      </c>
      <c r="P119" s="250"/>
      <c r="Q119" s="251"/>
    </row>
    <row r="120" spans="1:18" ht="15.75" customHeight="1" thickBot="1">
      <c r="A120" s="64"/>
      <c r="B120" s="322"/>
      <c r="C120" s="323"/>
      <c r="D120" s="239"/>
      <c r="E120" s="242"/>
      <c r="F120" s="243"/>
      <c r="G120" s="306"/>
      <c r="H120" s="306"/>
      <c r="I120" s="306"/>
      <c r="J120" s="306"/>
      <c r="K120" s="306"/>
      <c r="L120" s="159" t="s">
        <v>207</v>
      </c>
      <c r="M120" s="158" t="s">
        <v>208</v>
      </c>
      <c r="N120" s="167" t="s">
        <v>232</v>
      </c>
      <c r="O120" s="252"/>
      <c r="P120" s="253"/>
      <c r="Q120" s="254"/>
      <c r="R120" s="168"/>
    </row>
    <row r="121" spans="1:18" ht="15.75" customHeight="1">
      <c r="A121" s="64"/>
      <c r="B121" s="63">
        <v>1</v>
      </c>
      <c r="C121" s="98"/>
      <c r="D121" s="154">
        <v>1</v>
      </c>
      <c r="E121" s="100" t="s">
        <v>239</v>
      </c>
      <c r="F121" s="112" t="s">
        <v>240</v>
      </c>
      <c r="G121" s="101"/>
      <c r="H121" s="101">
        <v>1.82</v>
      </c>
      <c r="I121" s="103">
        <v>910</v>
      </c>
      <c r="J121" s="103">
        <v>24</v>
      </c>
      <c r="K121" s="102"/>
      <c r="L121" s="88">
        <f>IF(D121=1,ROUND(H121*I121*J121*K121/1000000,4),"")</f>
        <v>0</v>
      </c>
      <c r="M121" s="132">
        <f>IF(D121=2,ROUND(H121*I121*J121*K121/1000000,4),"")</f>
      </c>
      <c r="N121" s="133">
        <f>IF(D121=3,ROUND(H121*I121*J121*K121/1000000,4),"")</f>
      </c>
      <c r="O121" s="104"/>
      <c r="P121" s="105" t="s">
        <v>210</v>
      </c>
      <c r="Q121" s="42" t="s">
        <v>143</v>
      </c>
      <c r="R121" s="168"/>
    </row>
    <row r="122" spans="1:18" ht="15.75" customHeight="1">
      <c r="A122" s="64"/>
      <c r="B122" s="109">
        <v>2</v>
      </c>
      <c r="C122" s="98"/>
      <c r="D122" s="154"/>
      <c r="E122" s="95"/>
      <c r="F122" s="89"/>
      <c r="G122" s="99"/>
      <c r="H122" s="99"/>
      <c r="I122" s="96"/>
      <c r="J122" s="96"/>
      <c r="K122" s="97"/>
      <c r="L122" s="92">
        <f>IF(D122=1,ROUND(H122*I122*J122*K122/1000000,4),"")</f>
      </c>
      <c r="M122" s="134">
        <f>IF(D122=2,ROUND(H122*I122*J122*K122/1000000,4),"")</f>
      </c>
      <c r="N122" s="106">
        <f>IF(D122=3,ROUND(H122*I122*J122*K122/1000000,4),"")</f>
      </c>
      <c r="O122" s="106"/>
      <c r="P122" s="107" t="s">
        <v>210</v>
      </c>
      <c r="Q122" s="43"/>
      <c r="R122" s="168"/>
    </row>
    <row r="123" spans="1:18" ht="15.75" customHeight="1">
      <c r="A123" s="64"/>
      <c r="B123" s="109">
        <v>3</v>
      </c>
      <c r="C123" s="98"/>
      <c r="D123" s="154"/>
      <c r="E123" s="95"/>
      <c r="F123" s="89"/>
      <c r="G123" s="99"/>
      <c r="H123" s="99"/>
      <c r="I123" s="96"/>
      <c r="J123" s="96"/>
      <c r="K123" s="97"/>
      <c r="L123" s="92">
        <f>IF(D123=1,ROUND(H123*I123*J123*K123/1000000,4),"")</f>
      </c>
      <c r="M123" s="134">
        <f>IF(D123=2,ROUND(H123*I123*J123*K123/1000000,4),"")</f>
      </c>
      <c r="N123" s="106">
        <f>IF(D123=3,ROUND(H123*I123*J123*K123/1000000,4),"")</f>
      </c>
      <c r="O123" s="106"/>
      <c r="P123" s="107" t="s">
        <v>210</v>
      </c>
      <c r="Q123" s="43"/>
      <c r="R123" s="168"/>
    </row>
    <row r="124" spans="1:18" ht="15.75" customHeight="1">
      <c r="A124" s="64"/>
      <c r="B124" s="109">
        <v>4</v>
      </c>
      <c r="C124" s="98"/>
      <c r="D124" s="154"/>
      <c r="E124" s="95"/>
      <c r="F124" s="89"/>
      <c r="G124" s="99"/>
      <c r="H124" s="99"/>
      <c r="I124" s="96"/>
      <c r="J124" s="96"/>
      <c r="K124" s="97"/>
      <c r="L124" s="92">
        <f>IF(D124=1,ROUND(H124*I124*J124*K124/1000000,4),"")</f>
      </c>
      <c r="M124" s="134">
        <f>IF(D124=2,ROUND(H124*I124*J124*K124/1000000,4),"")</f>
      </c>
      <c r="N124" s="106">
        <f>IF(D124=3,ROUND(H124*I124*J124*K124/1000000,4),"")</f>
      </c>
      <c r="O124" s="106"/>
      <c r="P124" s="107" t="s">
        <v>210</v>
      </c>
      <c r="Q124" s="43"/>
      <c r="R124" s="168"/>
    </row>
    <row r="125" spans="1:18" ht="15.75" customHeight="1">
      <c r="A125" s="64"/>
      <c r="B125" s="291" t="s">
        <v>226</v>
      </c>
      <c r="C125" s="258"/>
      <c r="D125" s="258"/>
      <c r="E125" s="258"/>
      <c r="F125" s="258"/>
      <c r="G125" s="258"/>
      <c r="H125" s="258"/>
      <c r="I125" s="258"/>
      <c r="J125" s="258"/>
      <c r="K125" s="259"/>
      <c r="L125" s="155">
        <f>ROUNDDOWN(SUM(L121:L124),2)</f>
        <v>0</v>
      </c>
      <c r="M125" s="156">
        <f>ROUNDDOWN(SUM(M121:M124),2)</f>
        <v>0</v>
      </c>
      <c r="N125" s="157">
        <f>ROUNDDOWN(SUM(N121:N124),2)</f>
        <v>0</v>
      </c>
      <c r="O125" s="106"/>
      <c r="P125" s="107"/>
      <c r="Q125" s="43"/>
      <c r="R125" s="168"/>
    </row>
    <row r="126" spans="1:18" ht="15.75" customHeight="1" thickBot="1">
      <c r="A126" s="64"/>
      <c r="B126" s="324" t="s">
        <v>241</v>
      </c>
      <c r="C126" s="258"/>
      <c r="D126" s="258"/>
      <c r="E126" s="258"/>
      <c r="F126" s="258"/>
      <c r="G126" s="258"/>
      <c r="H126" s="258"/>
      <c r="I126" s="258"/>
      <c r="J126" s="258"/>
      <c r="K126" s="259"/>
      <c r="L126" s="283">
        <f>L125+M125+N125</f>
        <v>0</v>
      </c>
      <c r="M126" s="325"/>
      <c r="N126" s="326"/>
      <c r="O126" s="106"/>
      <c r="P126" s="107"/>
      <c r="Q126" s="43"/>
      <c r="R126" s="168"/>
    </row>
    <row r="127" spans="2:20" ht="15.75" customHeight="1" thickBot="1">
      <c r="B127" s="169"/>
      <c r="C127" s="327" t="s">
        <v>242</v>
      </c>
      <c r="D127" s="328"/>
      <c r="E127" s="328"/>
      <c r="F127" s="328"/>
      <c r="G127" s="328"/>
      <c r="H127" s="328"/>
      <c r="I127" s="328"/>
      <c r="J127" s="328"/>
      <c r="K127" s="329"/>
      <c r="L127" s="330" t="e">
        <f>L63+#REF!+#REF!+L112+M112+N112+L125+M125+N125</f>
        <v>#REF!</v>
      </c>
      <c r="M127" s="331"/>
      <c r="N127" s="332"/>
      <c r="O127" s="333"/>
      <c r="P127" s="334"/>
      <c r="Q127" s="335"/>
      <c r="R127" s="168"/>
      <c r="T127" s="49"/>
    </row>
  </sheetData>
  <sheetProtection/>
  <mergeCells count="97">
    <mergeCell ref="N77:Q77"/>
    <mergeCell ref="C116:K116"/>
    <mergeCell ref="L116:N116"/>
    <mergeCell ref="O116:Q116"/>
    <mergeCell ref="K11:M11"/>
    <mergeCell ref="N11:Q11"/>
    <mergeCell ref="C114:K114"/>
    <mergeCell ref="L114:N114"/>
    <mergeCell ref="O114:Q114"/>
    <mergeCell ref="C115:K115"/>
    <mergeCell ref="O119:Q120"/>
    <mergeCell ref="B125:K125"/>
    <mergeCell ref="B126:K126"/>
    <mergeCell ref="L126:N126"/>
    <mergeCell ref="C127:K127"/>
    <mergeCell ref="L127:N127"/>
    <mergeCell ref="O127:Q127"/>
    <mergeCell ref="B118:Q118"/>
    <mergeCell ref="B119:B120"/>
    <mergeCell ref="C119:C120"/>
    <mergeCell ref="D119:D120"/>
    <mergeCell ref="E119:F120"/>
    <mergeCell ref="G119:G120"/>
    <mergeCell ref="H119:H120"/>
    <mergeCell ref="I119:I120"/>
    <mergeCell ref="J119:J120"/>
    <mergeCell ref="K119:K120"/>
    <mergeCell ref="L115:N115"/>
    <mergeCell ref="O115:Q115"/>
    <mergeCell ref="O80:Q81"/>
    <mergeCell ref="B112:K112"/>
    <mergeCell ref="O112:Q112"/>
    <mergeCell ref="C113:K113"/>
    <mergeCell ref="L113:N113"/>
    <mergeCell ref="O113:Q113"/>
    <mergeCell ref="B79:Q79"/>
    <mergeCell ref="B80:B81"/>
    <mergeCell ref="C80:C81"/>
    <mergeCell ref="D80:D81"/>
    <mergeCell ref="E80:F81"/>
    <mergeCell ref="G80:G81"/>
    <mergeCell ref="H80:H81"/>
    <mergeCell ref="I80:I81"/>
    <mergeCell ref="J80:J81"/>
    <mergeCell ref="K80:K81"/>
    <mergeCell ref="E68:L68"/>
    <mergeCell ref="K73:P73"/>
    <mergeCell ref="K71:Q71"/>
    <mergeCell ref="K75:Q75"/>
    <mergeCell ref="K77:M77"/>
    <mergeCell ref="C64:K64"/>
    <mergeCell ref="L64:N64"/>
    <mergeCell ref="O64:Q64"/>
    <mergeCell ref="C65:K65"/>
    <mergeCell ref="M65:Q65"/>
    <mergeCell ref="L55:N55"/>
    <mergeCell ref="C60:K60"/>
    <mergeCell ref="L60:N60"/>
    <mergeCell ref="B67:Q67"/>
    <mergeCell ref="C62:K62"/>
    <mergeCell ref="L62:N62"/>
    <mergeCell ref="O62:Q62"/>
    <mergeCell ref="C63:K63"/>
    <mergeCell ref="L63:N63"/>
    <mergeCell ref="O63:Q63"/>
    <mergeCell ref="L22:N22"/>
    <mergeCell ref="B24:B56"/>
    <mergeCell ref="C54:K54"/>
    <mergeCell ref="C56:K56"/>
    <mergeCell ref="L56:N56"/>
    <mergeCell ref="B57:B61"/>
    <mergeCell ref="C59:K59"/>
    <mergeCell ref="C61:K61"/>
    <mergeCell ref="L61:N61"/>
    <mergeCell ref="C55:K55"/>
    <mergeCell ref="I14:I15"/>
    <mergeCell ref="J14:J15"/>
    <mergeCell ref="K14:K15"/>
    <mergeCell ref="L14:N14"/>
    <mergeCell ref="O14:Q15"/>
    <mergeCell ref="B16:B23"/>
    <mergeCell ref="C21:K21"/>
    <mergeCell ref="C23:K23"/>
    <mergeCell ref="L23:N23"/>
    <mergeCell ref="C22:K22"/>
    <mergeCell ref="B14:B15"/>
    <mergeCell ref="C14:C15"/>
    <mergeCell ref="D14:D15"/>
    <mergeCell ref="E14:F15"/>
    <mergeCell ref="G14:G15"/>
    <mergeCell ref="H14:H15"/>
    <mergeCell ref="B1:Q1"/>
    <mergeCell ref="E2:L2"/>
    <mergeCell ref="K7:P7"/>
    <mergeCell ref="K5:Q5"/>
    <mergeCell ref="K9:Q9"/>
    <mergeCell ref="B13:Q13"/>
  </mergeCells>
  <dataValidations count="5">
    <dataValidation type="list" allowBlank="1" showInputMessage="1" showErrorMessage="1" sqref="O121:O124 O24:O53 O57:O58 O82:O111 O16:O20">
      <formula1>産地ｈ２７</formula1>
    </dataValidation>
    <dataValidation type="list" allowBlank="1" showInputMessage="1" showErrorMessage="1" sqref="D24:D53 D121:D124 D57:D58 D82:D111 D16:D20">
      <formula1>区分</formula1>
    </dataValidation>
    <dataValidation type="list" allowBlank="1" showInputMessage="1" showErrorMessage="1" sqref="O125:O126">
      <formula1>産地</formula1>
    </dataValidation>
    <dataValidation type="list" allowBlank="1" showInputMessage="1" showErrorMessage="1" sqref="Q24:Q53 Q16:Q20 Q57:Q58 Q121:Q126 Q82:Q111">
      <formula1>$U$16:$U$36</formula1>
    </dataValidation>
    <dataValidation type="list" allowBlank="1" showInputMessage="1" showErrorMessage="1" sqref="C82:C111">
      <formula1>$X$16:$X$24</formula1>
    </dataValidation>
  </dataValidations>
  <printOptions horizontalCentered="1"/>
  <pageMargins left="0.2755905511811024" right="0.15748031496062992" top="0.7480314960629921" bottom="0.7480314960629921" header="0.31496062992125984" footer="0.31496062992125984"/>
  <pageSetup horizontalDpi="300" verticalDpi="300" orientation="portrait" paperSize="9" scale="72" r:id="rId1"/>
  <headerFooter>
    <oddHeader>&amp;C
</oddHeader>
  </headerFooter>
  <rowBreaks count="1" manualBreakCount="1">
    <brk id="6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48"/>
  <sheetViews>
    <sheetView zoomScalePageLayoutView="0" workbookViewId="0" topLeftCell="A1">
      <selection activeCell="B57" sqref="B57"/>
    </sheetView>
  </sheetViews>
  <sheetFormatPr defaultColWidth="9.140625" defaultRowHeight="15"/>
  <cols>
    <col min="1" max="1" width="28.00390625" style="0" bestFit="1" customWidth="1"/>
    <col min="2" max="2" width="50.8515625" style="0" bestFit="1" customWidth="1"/>
    <col min="3" max="3" width="12.421875" style="0" bestFit="1" customWidth="1"/>
    <col min="4" max="4" width="13.8515625" style="1" bestFit="1" customWidth="1"/>
    <col min="5" max="5" width="26.7109375" style="0" bestFit="1" customWidth="1"/>
    <col min="7" max="7" width="28.140625" style="0" bestFit="1" customWidth="1"/>
    <col min="11" max="11" width="26.7109375" style="0" bestFit="1" customWidth="1"/>
  </cols>
  <sheetData>
    <row r="2" ht="13.5">
      <c r="A2" t="s">
        <v>19</v>
      </c>
    </row>
    <row r="3" spans="1:13" ht="13.5">
      <c r="A3" t="s">
        <v>20</v>
      </c>
      <c r="B3" t="s">
        <v>21</v>
      </c>
      <c r="C3" t="s">
        <v>22</v>
      </c>
      <c r="D3" s="1" t="s">
        <v>23</v>
      </c>
      <c r="E3" t="s">
        <v>24</v>
      </c>
      <c r="J3" s="56" t="s">
        <v>120</v>
      </c>
      <c r="K3" s="41" t="s">
        <v>102</v>
      </c>
      <c r="L3" t="s">
        <v>123</v>
      </c>
      <c r="M3" t="s">
        <v>132</v>
      </c>
    </row>
    <row r="4" spans="1:13" ht="13.5">
      <c r="A4" s="119" t="s">
        <v>25</v>
      </c>
      <c r="B4" s="81" t="s">
        <v>137</v>
      </c>
      <c r="C4" s="81" t="s">
        <v>265</v>
      </c>
      <c r="D4" s="29" t="s">
        <v>271</v>
      </c>
      <c r="E4" s="76"/>
      <c r="F4" s="65"/>
      <c r="G4" s="65"/>
      <c r="H4" s="65"/>
      <c r="I4" s="65"/>
      <c r="J4" s="75" t="s">
        <v>119</v>
      </c>
      <c r="K4" s="41" t="s">
        <v>103</v>
      </c>
      <c r="L4" t="s">
        <v>124</v>
      </c>
      <c r="M4" t="s">
        <v>133</v>
      </c>
    </row>
    <row r="5" spans="1:13" ht="13.5">
      <c r="A5" s="28" t="s">
        <v>59</v>
      </c>
      <c r="B5" s="81" t="s">
        <v>138</v>
      </c>
      <c r="C5" s="81" t="s">
        <v>266</v>
      </c>
      <c r="D5" s="29" t="s">
        <v>272</v>
      </c>
      <c r="E5" s="76"/>
      <c r="F5" s="65"/>
      <c r="G5" s="65"/>
      <c r="H5" s="65"/>
      <c r="I5" s="65"/>
      <c r="J5" s="56" t="s">
        <v>121</v>
      </c>
      <c r="K5" s="41" t="s">
        <v>104</v>
      </c>
      <c r="L5" t="s">
        <v>125</v>
      </c>
      <c r="M5" t="s">
        <v>134</v>
      </c>
    </row>
    <row r="6" spans="1:12" ht="13.5">
      <c r="A6" s="28" t="s">
        <v>58</v>
      </c>
      <c r="B6" s="81" t="s">
        <v>140</v>
      </c>
      <c r="C6" s="81" t="s">
        <v>267</v>
      </c>
      <c r="D6" s="29" t="s">
        <v>273</v>
      </c>
      <c r="E6" s="76"/>
      <c r="F6" s="65"/>
      <c r="G6" s="65"/>
      <c r="H6" s="65"/>
      <c r="I6" s="65"/>
      <c r="J6" s="56" t="s">
        <v>122</v>
      </c>
      <c r="K6" s="41"/>
      <c r="L6" t="s">
        <v>126</v>
      </c>
    </row>
    <row r="7" spans="1:12" ht="13.5">
      <c r="A7" s="28" t="s">
        <v>56</v>
      </c>
      <c r="B7" s="81" t="s">
        <v>141</v>
      </c>
      <c r="C7" s="81" t="s">
        <v>268</v>
      </c>
      <c r="D7" s="29" t="s">
        <v>274</v>
      </c>
      <c r="E7" s="76"/>
      <c r="F7" s="65"/>
      <c r="G7" s="65"/>
      <c r="H7" s="65"/>
      <c r="I7" s="65"/>
      <c r="J7" s="56"/>
      <c r="K7" s="41"/>
      <c r="L7" t="s">
        <v>127</v>
      </c>
    </row>
    <row r="8" spans="1:12" ht="13.5">
      <c r="A8" s="28" t="s">
        <v>136</v>
      </c>
      <c r="B8" s="81" t="s">
        <v>142</v>
      </c>
      <c r="C8" s="81" t="s">
        <v>269</v>
      </c>
      <c r="D8" s="82" t="s">
        <v>275</v>
      </c>
      <c r="E8" s="76"/>
      <c r="F8" s="65"/>
      <c r="G8" s="65"/>
      <c r="H8" s="65"/>
      <c r="I8" s="65"/>
      <c r="J8" s="56"/>
      <c r="K8" s="41"/>
      <c r="L8" t="s">
        <v>128</v>
      </c>
    </row>
    <row r="9" spans="1:12" ht="13.5">
      <c r="A9" s="28" t="s">
        <v>57</v>
      </c>
      <c r="B9" s="81" t="s">
        <v>139</v>
      </c>
      <c r="C9" s="81" t="s">
        <v>270</v>
      </c>
      <c r="D9" s="82" t="s">
        <v>276</v>
      </c>
      <c r="E9" s="76"/>
      <c r="F9" s="65"/>
      <c r="G9" s="65"/>
      <c r="H9" s="65"/>
      <c r="I9" s="65"/>
      <c r="J9" s="56"/>
      <c r="K9" s="41"/>
      <c r="L9" t="s">
        <v>129</v>
      </c>
    </row>
    <row r="10" spans="1:12" ht="13.5">
      <c r="A10" s="28"/>
      <c r="B10" s="81"/>
      <c r="C10" s="81"/>
      <c r="D10" s="82"/>
      <c r="E10" s="76"/>
      <c r="F10" s="65"/>
      <c r="G10" s="65"/>
      <c r="H10" s="65"/>
      <c r="I10" s="65"/>
      <c r="J10" s="56"/>
      <c r="K10" s="41"/>
      <c r="L10" t="s">
        <v>130</v>
      </c>
    </row>
    <row r="11" spans="2:12" ht="13.5">
      <c r="B11" s="76"/>
      <c r="C11" s="76"/>
      <c r="E11" s="76"/>
      <c r="J11" s="41"/>
      <c r="K11" s="41"/>
      <c r="L11" t="s">
        <v>131</v>
      </c>
    </row>
    <row r="12" spans="4:11" s="76" customFormat="1" ht="13.5">
      <c r="D12" s="1"/>
      <c r="J12" s="75"/>
      <c r="K12" s="75"/>
    </row>
    <row r="13" spans="4:11" s="76" customFormat="1" ht="13.5">
      <c r="D13" s="1"/>
      <c r="J13" s="75"/>
      <c r="K13" s="75"/>
    </row>
    <row r="14" spans="4:11" s="76" customFormat="1" ht="13.5">
      <c r="D14" s="1"/>
      <c r="J14" s="75"/>
      <c r="K14" s="75"/>
    </row>
    <row r="15" spans="1:11" ht="13.5">
      <c r="A15" t="s">
        <v>26</v>
      </c>
      <c r="J15" s="41"/>
      <c r="K15" s="41"/>
    </row>
    <row r="16" spans="1:11" ht="13.5">
      <c r="A16" t="s">
        <v>20</v>
      </c>
      <c r="B16" t="s">
        <v>21</v>
      </c>
      <c r="C16" t="s">
        <v>22</v>
      </c>
      <c r="D16" s="1" t="s">
        <v>23</v>
      </c>
      <c r="E16" s="71" t="s">
        <v>24</v>
      </c>
      <c r="J16" s="41"/>
      <c r="K16" s="41"/>
    </row>
    <row r="17" spans="1:11" ht="13.5">
      <c r="A17" s="81" t="s">
        <v>65</v>
      </c>
      <c r="B17" s="81" t="s">
        <v>145</v>
      </c>
      <c r="C17" s="81" t="s">
        <v>279</v>
      </c>
      <c r="D17" s="29" t="s">
        <v>291</v>
      </c>
      <c r="E17" s="76"/>
      <c r="F17" s="66"/>
      <c r="G17" s="66"/>
      <c r="H17" s="66"/>
      <c r="I17" s="66"/>
      <c r="J17" s="56"/>
      <c r="K17" s="41"/>
    </row>
    <row r="18" spans="1:11" ht="13.5">
      <c r="A18" s="81" t="s">
        <v>59</v>
      </c>
      <c r="B18" s="81" t="s">
        <v>138</v>
      </c>
      <c r="C18" s="81" t="s">
        <v>266</v>
      </c>
      <c r="D18" s="29" t="s">
        <v>272</v>
      </c>
      <c r="E18" s="76"/>
      <c r="F18" s="66"/>
      <c r="G18" s="66"/>
      <c r="H18" s="66"/>
      <c r="I18" s="66"/>
      <c r="J18" s="56"/>
      <c r="K18" s="41"/>
    </row>
    <row r="19" spans="1:11" ht="13.5">
      <c r="A19" s="81" t="s">
        <v>58</v>
      </c>
      <c r="B19" s="81" t="s">
        <v>140</v>
      </c>
      <c r="C19" s="81" t="s">
        <v>267</v>
      </c>
      <c r="D19" s="82" t="s">
        <v>273</v>
      </c>
      <c r="E19" s="76"/>
      <c r="F19" s="66"/>
      <c r="G19" s="66"/>
      <c r="H19" s="66"/>
      <c r="I19" s="66"/>
      <c r="J19" s="56"/>
      <c r="K19" s="41"/>
    </row>
    <row r="20" spans="1:11" ht="13.5">
      <c r="A20" s="81" t="s">
        <v>56</v>
      </c>
      <c r="B20" s="81" t="s">
        <v>141</v>
      </c>
      <c r="C20" s="81" t="s">
        <v>268</v>
      </c>
      <c r="D20" s="82" t="s">
        <v>274</v>
      </c>
      <c r="E20" s="76"/>
      <c r="F20" s="66"/>
      <c r="G20" s="66"/>
      <c r="H20" s="66"/>
      <c r="I20" s="66"/>
      <c r="J20" s="56"/>
      <c r="K20" s="41"/>
    </row>
    <row r="21" spans="1:11" ht="13.5">
      <c r="A21" s="81" t="s">
        <v>136</v>
      </c>
      <c r="B21" s="81" t="s">
        <v>142</v>
      </c>
      <c r="C21" s="81" t="s">
        <v>269</v>
      </c>
      <c r="D21" s="82" t="s">
        <v>275</v>
      </c>
      <c r="E21" s="76"/>
      <c r="F21" s="66"/>
      <c r="G21" s="66"/>
      <c r="H21" s="66"/>
      <c r="I21" s="66"/>
      <c r="J21" s="56"/>
      <c r="K21" s="41"/>
    </row>
    <row r="22" spans="1:11" ht="13.5">
      <c r="A22" s="81" t="s">
        <v>62</v>
      </c>
      <c r="B22" s="81" t="s">
        <v>146</v>
      </c>
      <c r="C22" s="81" t="s">
        <v>263</v>
      </c>
      <c r="D22" s="82" t="s">
        <v>292</v>
      </c>
      <c r="E22" s="76"/>
      <c r="F22" s="66"/>
      <c r="G22" s="66"/>
      <c r="H22" s="66"/>
      <c r="I22" s="66"/>
      <c r="J22" s="56"/>
      <c r="K22" s="41"/>
    </row>
    <row r="23" spans="1:10" ht="13.5">
      <c r="A23" s="81" t="s">
        <v>82</v>
      </c>
      <c r="B23" s="81" t="s">
        <v>147</v>
      </c>
      <c r="C23" s="81" t="s">
        <v>280</v>
      </c>
      <c r="D23" s="82" t="s">
        <v>293</v>
      </c>
      <c r="E23" s="76"/>
      <c r="F23" s="66"/>
      <c r="G23" s="66"/>
      <c r="H23" s="66"/>
      <c r="I23" s="66"/>
      <c r="J23" s="66"/>
    </row>
    <row r="24" spans="1:10" ht="13.5">
      <c r="A24" s="81" t="s">
        <v>67</v>
      </c>
      <c r="B24" s="81" t="s">
        <v>148</v>
      </c>
      <c r="C24" s="81" t="s">
        <v>281</v>
      </c>
      <c r="D24" s="82" t="s">
        <v>294</v>
      </c>
      <c r="E24" s="76"/>
      <c r="F24" s="66"/>
      <c r="G24" s="66"/>
      <c r="H24" s="66"/>
      <c r="I24" s="66"/>
      <c r="J24" s="66"/>
    </row>
    <row r="25" spans="1:10" ht="13.5">
      <c r="A25" s="81" t="s">
        <v>64</v>
      </c>
      <c r="B25" s="81" t="s">
        <v>150</v>
      </c>
      <c r="C25" s="81" t="s">
        <v>282</v>
      </c>
      <c r="D25" s="82" t="s">
        <v>295</v>
      </c>
      <c r="E25" s="76"/>
      <c r="F25" s="66"/>
      <c r="G25" s="66"/>
      <c r="H25" s="66"/>
      <c r="I25" s="66"/>
      <c r="J25" s="66"/>
    </row>
    <row r="26" spans="1:10" ht="13.5">
      <c r="A26" s="81" t="s">
        <v>60</v>
      </c>
      <c r="B26" s="81" t="s">
        <v>151</v>
      </c>
      <c r="C26" s="81" t="s">
        <v>283</v>
      </c>
      <c r="D26" s="82" t="s">
        <v>296</v>
      </c>
      <c r="E26" s="76"/>
      <c r="F26" s="66"/>
      <c r="G26" s="66"/>
      <c r="H26" s="66"/>
      <c r="I26" s="66"/>
      <c r="J26" s="66"/>
    </row>
    <row r="27" spans="1:10" ht="13.5">
      <c r="A27" s="81" t="s">
        <v>63</v>
      </c>
      <c r="B27" s="81" t="s">
        <v>152</v>
      </c>
      <c r="C27" s="81" t="s">
        <v>284</v>
      </c>
      <c r="D27" s="82" t="s">
        <v>297</v>
      </c>
      <c r="E27" s="76"/>
      <c r="F27" s="66"/>
      <c r="G27" s="66"/>
      <c r="H27" s="66"/>
      <c r="I27" s="66"/>
      <c r="J27" s="66"/>
    </row>
    <row r="28" spans="1:10" ht="13.5">
      <c r="A28" s="81" t="s">
        <v>61</v>
      </c>
      <c r="B28" s="81" t="s">
        <v>153</v>
      </c>
      <c r="C28" s="81" t="s">
        <v>285</v>
      </c>
      <c r="D28" s="82" t="s">
        <v>298</v>
      </c>
      <c r="E28" s="76"/>
      <c r="F28" s="66"/>
      <c r="G28" s="66"/>
      <c r="H28" s="66"/>
      <c r="I28" s="66"/>
      <c r="J28" s="66"/>
    </row>
    <row r="29" spans="1:10" ht="13.5">
      <c r="A29" s="81" t="s">
        <v>143</v>
      </c>
      <c r="B29" s="81" t="s">
        <v>155</v>
      </c>
      <c r="C29" s="81" t="s">
        <v>286</v>
      </c>
      <c r="D29" s="82" t="s">
        <v>299</v>
      </c>
      <c r="E29" s="76"/>
      <c r="F29" s="66"/>
      <c r="G29" s="66"/>
      <c r="H29" s="66"/>
      <c r="I29" s="66"/>
      <c r="J29" s="66"/>
    </row>
    <row r="30" spans="1:10" ht="13.5">
      <c r="A30" s="81" t="s">
        <v>277</v>
      </c>
      <c r="B30" s="81" t="s">
        <v>278</v>
      </c>
      <c r="C30" s="81" t="s">
        <v>287</v>
      </c>
      <c r="D30" s="82" t="s">
        <v>300</v>
      </c>
      <c r="E30" s="76"/>
      <c r="F30" s="66"/>
      <c r="G30" s="66"/>
      <c r="H30" s="66"/>
      <c r="I30" s="66"/>
      <c r="J30" s="66"/>
    </row>
    <row r="31" spans="1:10" s="19" customFormat="1" ht="13.5">
      <c r="A31" s="81" t="s">
        <v>88</v>
      </c>
      <c r="B31" s="81" t="s">
        <v>149</v>
      </c>
      <c r="C31" s="81" t="s">
        <v>288</v>
      </c>
      <c r="D31" s="82" t="s">
        <v>301</v>
      </c>
      <c r="E31" s="76"/>
      <c r="F31" s="66"/>
      <c r="G31" s="66"/>
      <c r="H31" s="66"/>
      <c r="I31" s="66"/>
      <c r="J31" s="66"/>
    </row>
    <row r="32" spans="1:10" s="32" customFormat="1" ht="13.5">
      <c r="A32" s="81" t="s">
        <v>66</v>
      </c>
      <c r="B32" s="81" t="s">
        <v>154</v>
      </c>
      <c r="C32" s="81" t="s">
        <v>289</v>
      </c>
      <c r="D32" s="82" t="s">
        <v>302</v>
      </c>
      <c r="E32" s="76"/>
      <c r="F32" s="66"/>
      <c r="G32" s="66"/>
      <c r="H32" s="66"/>
      <c r="I32" s="66"/>
      <c r="J32" s="66"/>
    </row>
    <row r="33" spans="1:4" s="76" customFormat="1" ht="13.5">
      <c r="A33" s="81" t="s">
        <v>57</v>
      </c>
      <c r="B33" s="81" t="s">
        <v>139</v>
      </c>
      <c r="C33" s="81" t="s">
        <v>270</v>
      </c>
      <c r="D33" s="82" t="s">
        <v>276</v>
      </c>
    </row>
    <row r="34" spans="1:4" s="76" customFormat="1" ht="13.5">
      <c r="A34" s="81" t="s">
        <v>68</v>
      </c>
      <c r="B34" s="81" t="s">
        <v>144</v>
      </c>
      <c r="C34" s="81" t="s">
        <v>290</v>
      </c>
      <c r="D34" s="82" t="s">
        <v>303</v>
      </c>
    </row>
    <row r="35" spans="1:4" s="76" customFormat="1" ht="13.5">
      <c r="A35" s="81"/>
      <c r="B35" s="81"/>
      <c r="C35" s="81"/>
      <c r="D35" s="82"/>
    </row>
    <row r="36" spans="1:4" s="76" customFormat="1" ht="13.5">
      <c r="A36" s="81"/>
      <c r="B36" s="81"/>
      <c r="C36" s="81"/>
      <c r="D36" s="82"/>
    </row>
    <row r="37" spans="1:4" s="32" customFormat="1" ht="13.5">
      <c r="A37" s="81"/>
      <c r="B37" s="28"/>
      <c r="C37" s="28"/>
      <c r="D37" s="30"/>
    </row>
    <row r="38" spans="1:4" s="32" customFormat="1" ht="13.5">
      <c r="A38" s="83"/>
      <c r="B38" s="5"/>
      <c r="C38" s="4"/>
      <c r="D38" s="6"/>
    </row>
    <row r="39" spans="1:4" ht="13.5">
      <c r="A39" s="2"/>
      <c r="B39" s="5"/>
      <c r="C39" s="4"/>
      <c r="D39" s="6"/>
    </row>
    <row r="41" ht="13.5">
      <c r="A41" t="s">
        <v>27</v>
      </c>
    </row>
    <row r="42" spans="1:5" ht="13.5">
      <c r="A42" t="s">
        <v>20</v>
      </c>
      <c r="B42" t="s">
        <v>21</v>
      </c>
      <c r="C42" t="s">
        <v>22</v>
      </c>
      <c r="D42" s="1" t="s">
        <v>23</v>
      </c>
      <c r="E42" s="71" t="s">
        <v>24</v>
      </c>
    </row>
    <row r="43" spans="1:10" ht="13.5">
      <c r="A43" s="31" t="s">
        <v>74</v>
      </c>
      <c r="B43" s="81" t="s">
        <v>173</v>
      </c>
      <c r="C43" s="81" t="s">
        <v>305</v>
      </c>
      <c r="D43" s="29" t="s">
        <v>312</v>
      </c>
      <c r="E43" s="76"/>
      <c r="F43" s="68"/>
      <c r="G43" s="68"/>
      <c r="H43" s="68"/>
      <c r="I43" s="68"/>
      <c r="J43" s="68"/>
    </row>
    <row r="44" spans="1:10" ht="13.5">
      <c r="A44" s="31" t="s">
        <v>73</v>
      </c>
      <c r="B44" s="81" t="s">
        <v>174</v>
      </c>
      <c r="C44" s="81" t="s">
        <v>306</v>
      </c>
      <c r="D44" s="29" t="s">
        <v>313</v>
      </c>
      <c r="E44" s="83"/>
      <c r="F44" s="68"/>
      <c r="G44" s="68"/>
      <c r="H44" s="68"/>
      <c r="I44" s="68"/>
      <c r="J44" s="68"/>
    </row>
    <row r="45" spans="1:10" ht="13.5">
      <c r="A45" s="31" t="s">
        <v>72</v>
      </c>
      <c r="B45" s="81" t="s">
        <v>175</v>
      </c>
      <c r="C45" s="81" t="s">
        <v>307</v>
      </c>
      <c r="D45" s="82" t="s">
        <v>314</v>
      </c>
      <c r="E45" s="76"/>
      <c r="F45" s="68"/>
      <c r="G45" s="68"/>
      <c r="H45" s="68"/>
      <c r="I45" s="68"/>
      <c r="J45" s="68"/>
    </row>
    <row r="46" spans="1:10" s="33" customFormat="1" ht="13.5">
      <c r="A46" s="31" t="s">
        <v>70</v>
      </c>
      <c r="B46" s="81" t="s">
        <v>176</v>
      </c>
      <c r="C46" s="81" t="s">
        <v>308</v>
      </c>
      <c r="D46" s="82" t="s">
        <v>315</v>
      </c>
      <c r="E46" s="83"/>
      <c r="F46" s="68"/>
      <c r="G46" s="68"/>
      <c r="H46" s="68"/>
      <c r="I46" s="68"/>
      <c r="J46" s="68"/>
    </row>
    <row r="47" spans="1:10" s="33" customFormat="1" ht="13.5">
      <c r="A47" s="31" t="s">
        <v>69</v>
      </c>
      <c r="B47" s="81" t="s">
        <v>177</v>
      </c>
      <c r="C47" s="81" t="s">
        <v>309</v>
      </c>
      <c r="D47" s="82" t="s">
        <v>316</v>
      </c>
      <c r="E47" s="76"/>
      <c r="F47" s="68"/>
      <c r="G47" s="68"/>
      <c r="H47" s="68"/>
      <c r="I47" s="68"/>
      <c r="J47" s="68"/>
    </row>
    <row r="48" spans="1:10" ht="13.5">
      <c r="A48" s="31" t="s">
        <v>71</v>
      </c>
      <c r="B48" s="81" t="s">
        <v>162</v>
      </c>
      <c r="C48" s="81" t="s">
        <v>310</v>
      </c>
      <c r="D48" s="82" t="s">
        <v>317</v>
      </c>
      <c r="E48" s="76"/>
      <c r="F48" s="68"/>
      <c r="G48" s="68"/>
      <c r="H48" s="68"/>
      <c r="I48" s="68"/>
      <c r="J48" s="68"/>
    </row>
    <row r="49" spans="1:10" ht="13.5">
      <c r="A49" s="5" t="s">
        <v>116</v>
      </c>
      <c r="B49" s="5" t="s">
        <v>304</v>
      </c>
      <c r="C49" s="4" t="s">
        <v>311</v>
      </c>
      <c r="D49" s="77" t="s">
        <v>318</v>
      </c>
      <c r="E49" s="76"/>
      <c r="F49" s="68"/>
      <c r="G49" s="68"/>
      <c r="H49" s="68"/>
      <c r="I49" s="68"/>
      <c r="J49" s="68"/>
    </row>
    <row r="50" spans="1:5" ht="13.5">
      <c r="A50" s="76"/>
      <c r="B50" s="76"/>
      <c r="C50" s="76"/>
      <c r="E50" s="76"/>
    </row>
    <row r="51" s="76" customFormat="1" ht="13.5">
      <c r="D51" s="1"/>
    </row>
    <row r="52" s="76" customFormat="1" ht="13.5">
      <c r="D52" s="1"/>
    </row>
    <row r="53" ht="13.5">
      <c r="A53" t="s">
        <v>28</v>
      </c>
    </row>
    <row r="54" spans="1:5" ht="13.5">
      <c r="A54" t="s">
        <v>20</v>
      </c>
      <c r="B54" t="s">
        <v>21</v>
      </c>
      <c r="C54" t="s">
        <v>22</v>
      </c>
      <c r="D54" s="1" t="s">
        <v>23</v>
      </c>
      <c r="E54" s="71" t="s">
        <v>24</v>
      </c>
    </row>
    <row r="55" spans="1:11" ht="14.25" customHeight="1">
      <c r="A55" s="81" t="s">
        <v>75</v>
      </c>
      <c r="B55" s="81" t="s">
        <v>160</v>
      </c>
      <c r="C55" s="72" t="s">
        <v>263</v>
      </c>
      <c r="D55" s="73" t="s">
        <v>357</v>
      </c>
      <c r="E55" s="72" t="s">
        <v>379</v>
      </c>
      <c r="F55" s="67"/>
      <c r="G55" s="81"/>
      <c r="H55" s="81"/>
      <c r="I55" s="72"/>
      <c r="J55" s="73"/>
      <c r="K55" s="72"/>
    </row>
    <row r="56" spans="1:11" ht="13.5">
      <c r="A56" s="81" t="s">
        <v>82</v>
      </c>
      <c r="B56" s="81" t="s">
        <v>147</v>
      </c>
      <c r="C56" s="72" t="s">
        <v>280</v>
      </c>
      <c r="D56" s="73" t="s">
        <v>293</v>
      </c>
      <c r="E56" s="72" t="s">
        <v>381</v>
      </c>
      <c r="F56" s="67"/>
      <c r="G56" s="81"/>
      <c r="H56" s="81"/>
      <c r="I56" s="72"/>
      <c r="J56" s="73"/>
      <c r="K56" s="72"/>
    </row>
    <row r="57" spans="1:11" ht="13.5">
      <c r="A57" s="81" t="s">
        <v>67</v>
      </c>
      <c r="B57" s="81" t="s">
        <v>148</v>
      </c>
      <c r="C57" s="81" t="s">
        <v>281</v>
      </c>
      <c r="D57" s="82" t="s">
        <v>294</v>
      </c>
      <c r="E57" s="83" t="s">
        <v>382</v>
      </c>
      <c r="F57" s="67"/>
      <c r="G57" s="81"/>
      <c r="H57" s="81"/>
      <c r="I57" s="81"/>
      <c r="J57" s="82"/>
      <c r="K57" s="83"/>
    </row>
    <row r="58" spans="1:11" ht="13.5">
      <c r="A58" s="81" t="s">
        <v>61</v>
      </c>
      <c r="B58" s="81" t="s">
        <v>153</v>
      </c>
      <c r="C58" s="72" t="s">
        <v>285</v>
      </c>
      <c r="D58" s="73" t="s">
        <v>298</v>
      </c>
      <c r="E58" s="72" t="s">
        <v>388</v>
      </c>
      <c r="F58" s="67"/>
      <c r="G58" s="81"/>
      <c r="H58" s="81"/>
      <c r="I58" s="72"/>
      <c r="J58" s="73"/>
      <c r="K58" s="72"/>
    </row>
    <row r="59" spans="1:11" ht="13.5">
      <c r="A59" s="81" t="s">
        <v>277</v>
      </c>
      <c r="B59" s="81" t="s">
        <v>278</v>
      </c>
      <c r="C59" s="72" t="s">
        <v>287</v>
      </c>
      <c r="D59" s="73" t="s">
        <v>300</v>
      </c>
      <c r="E59" s="72"/>
      <c r="F59" s="67"/>
      <c r="G59" s="81"/>
      <c r="H59" s="81"/>
      <c r="I59" s="72"/>
      <c r="J59" s="73"/>
      <c r="K59" s="72"/>
    </row>
    <row r="60" spans="1:11" ht="13.5">
      <c r="A60" s="81" t="s">
        <v>79</v>
      </c>
      <c r="B60" s="81" t="s">
        <v>161</v>
      </c>
      <c r="C60" s="72" t="s">
        <v>337</v>
      </c>
      <c r="D60" s="73" t="s">
        <v>358</v>
      </c>
      <c r="E60" s="72"/>
      <c r="F60" s="67"/>
      <c r="G60" s="81"/>
      <c r="H60" s="81"/>
      <c r="I60" s="72"/>
      <c r="J60" s="73"/>
      <c r="K60" s="72"/>
    </row>
    <row r="61" spans="1:11" ht="13.5">
      <c r="A61" s="81" t="s">
        <v>319</v>
      </c>
      <c r="B61" s="81" t="s">
        <v>328</v>
      </c>
      <c r="C61" s="72" t="s">
        <v>338</v>
      </c>
      <c r="D61" s="73" t="s">
        <v>359</v>
      </c>
      <c r="E61" s="72"/>
      <c r="F61" s="67"/>
      <c r="G61" s="81"/>
      <c r="H61" s="81"/>
      <c r="I61" s="72"/>
      <c r="J61" s="73"/>
      <c r="K61" s="72"/>
    </row>
    <row r="62" spans="1:11" ht="13.5">
      <c r="A62" s="81" t="s">
        <v>156</v>
      </c>
      <c r="B62" s="81" t="s">
        <v>164</v>
      </c>
      <c r="C62" s="81" t="s">
        <v>339</v>
      </c>
      <c r="D62" s="82" t="s">
        <v>360</v>
      </c>
      <c r="E62" s="83" t="s">
        <v>385</v>
      </c>
      <c r="F62" s="67"/>
      <c r="G62" s="81"/>
      <c r="H62" s="81"/>
      <c r="I62" s="81"/>
      <c r="J62" s="82"/>
      <c r="K62" s="83"/>
    </row>
    <row r="63" spans="1:11" ht="13.5">
      <c r="A63" s="81" t="s">
        <v>320</v>
      </c>
      <c r="B63" s="81" t="s">
        <v>329</v>
      </c>
      <c r="C63" s="81" t="s">
        <v>340</v>
      </c>
      <c r="D63" s="82" t="s">
        <v>361</v>
      </c>
      <c r="E63" s="83"/>
      <c r="F63" s="67"/>
      <c r="G63" s="81"/>
      <c r="H63" s="81"/>
      <c r="I63" s="81"/>
      <c r="J63" s="82"/>
      <c r="K63" s="83"/>
    </row>
    <row r="64" spans="1:11" ht="13.5">
      <c r="A64" s="81" t="s">
        <v>76</v>
      </c>
      <c r="B64" s="81" t="s">
        <v>166</v>
      </c>
      <c r="C64" s="81" t="s">
        <v>341</v>
      </c>
      <c r="D64" s="82" t="s">
        <v>362</v>
      </c>
      <c r="E64" s="83" t="s">
        <v>387</v>
      </c>
      <c r="F64" s="67"/>
      <c r="G64" s="81"/>
      <c r="H64" s="81"/>
      <c r="I64" s="81"/>
      <c r="J64" s="82"/>
      <c r="K64" s="83"/>
    </row>
    <row r="65" spans="1:11" ht="13.5">
      <c r="A65" s="81" t="s">
        <v>321</v>
      </c>
      <c r="B65" s="81" t="s">
        <v>330</v>
      </c>
      <c r="C65" s="81" t="s">
        <v>342</v>
      </c>
      <c r="D65" s="82" t="s">
        <v>363</v>
      </c>
      <c r="E65" s="83"/>
      <c r="F65" s="67"/>
      <c r="G65" s="81"/>
      <c r="H65" s="81"/>
      <c r="I65" s="81"/>
      <c r="J65" s="82"/>
      <c r="K65" s="83"/>
    </row>
    <row r="66" spans="1:11" ht="13.5">
      <c r="A66" s="81" t="s">
        <v>77</v>
      </c>
      <c r="B66" s="81" t="s">
        <v>168</v>
      </c>
      <c r="C66" s="81" t="s">
        <v>343</v>
      </c>
      <c r="D66" s="82" t="s">
        <v>364</v>
      </c>
      <c r="E66" s="83"/>
      <c r="F66" s="67"/>
      <c r="G66" s="81"/>
      <c r="H66" s="81"/>
      <c r="I66" s="81"/>
      <c r="J66" s="82"/>
      <c r="K66" s="83"/>
    </row>
    <row r="67" spans="1:11" ht="13.5">
      <c r="A67" s="81" t="s">
        <v>322</v>
      </c>
      <c r="B67" s="81" t="s">
        <v>331</v>
      </c>
      <c r="C67" s="81" t="s">
        <v>344</v>
      </c>
      <c r="D67" s="82" t="s">
        <v>365</v>
      </c>
      <c r="E67" s="83"/>
      <c r="F67" s="67"/>
      <c r="G67" s="81"/>
      <c r="H67" s="81"/>
      <c r="I67" s="81"/>
      <c r="J67" s="82"/>
      <c r="K67" s="83"/>
    </row>
    <row r="68" spans="1:11" ht="13.5">
      <c r="A68" s="81" t="s">
        <v>323</v>
      </c>
      <c r="B68" s="81" t="s">
        <v>332</v>
      </c>
      <c r="C68" s="81" t="s">
        <v>345</v>
      </c>
      <c r="D68" s="82" t="s">
        <v>366</v>
      </c>
      <c r="E68" s="83"/>
      <c r="F68" s="67"/>
      <c r="G68" s="81"/>
      <c r="H68" s="81"/>
      <c r="I68" s="81"/>
      <c r="J68" s="82"/>
      <c r="K68" s="83"/>
    </row>
    <row r="69" spans="1:11" ht="13.5">
      <c r="A69" s="81" t="s">
        <v>324</v>
      </c>
      <c r="B69" s="81" t="s">
        <v>333</v>
      </c>
      <c r="C69" s="81" t="s">
        <v>346</v>
      </c>
      <c r="D69" s="82" t="s">
        <v>367</v>
      </c>
      <c r="E69" s="83"/>
      <c r="F69" s="67"/>
      <c r="G69" s="81"/>
      <c r="H69" s="81"/>
      <c r="I69" s="81"/>
      <c r="J69" s="82"/>
      <c r="K69" s="83"/>
    </row>
    <row r="70" spans="1:11" ht="13.5">
      <c r="A70" s="81" t="s">
        <v>78</v>
      </c>
      <c r="B70" s="81" t="s">
        <v>162</v>
      </c>
      <c r="C70" s="81" t="s">
        <v>310</v>
      </c>
      <c r="D70" s="82" t="s">
        <v>368</v>
      </c>
      <c r="E70" s="83" t="s">
        <v>383</v>
      </c>
      <c r="F70" s="67"/>
      <c r="G70" s="81"/>
      <c r="H70" s="81"/>
      <c r="I70" s="81"/>
      <c r="J70" s="82"/>
      <c r="K70" s="83"/>
    </row>
    <row r="71" spans="1:11" ht="15.75" customHeight="1">
      <c r="A71" s="81" t="s">
        <v>81</v>
      </c>
      <c r="B71" s="81" t="s">
        <v>167</v>
      </c>
      <c r="C71" s="81" t="s">
        <v>347</v>
      </c>
      <c r="D71" s="74" t="s">
        <v>369</v>
      </c>
      <c r="E71" s="83"/>
      <c r="F71" s="67"/>
      <c r="G71" s="81"/>
      <c r="H71" s="81"/>
      <c r="I71" s="81"/>
      <c r="J71" s="74"/>
      <c r="K71" s="83"/>
    </row>
    <row r="72" spans="1:11" ht="13.5">
      <c r="A72" s="81" t="s">
        <v>83</v>
      </c>
      <c r="B72" s="81" t="s">
        <v>163</v>
      </c>
      <c r="C72" s="81" t="s">
        <v>348</v>
      </c>
      <c r="D72" s="82" t="s">
        <v>370</v>
      </c>
      <c r="E72" s="83" t="s">
        <v>384</v>
      </c>
      <c r="F72" s="67"/>
      <c r="G72" s="81"/>
      <c r="H72" s="81"/>
      <c r="I72" s="81"/>
      <c r="J72" s="82"/>
      <c r="K72" s="83"/>
    </row>
    <row r="73" spans="1:11" ht="13.5">
      <c r="A73" s="81" t="s">
        <v>157</v>
      </c>
      <c r="B73" s="81" t="s">
        <v>171</v>
      </c>
      <c r="C73" s="81" t="s">
        <v>349</v>
      </c>
      <c r="D73" s="82" t="s">
        <v>371</v>
      </c>
      <c r="E73" s="83"/>
      <c r="F73" s="67"/>
      <c r="G73" s="81"/>
      <c r="H73" s="81"/>
      <c r="I73" s="81"/>
      <c r="J73" s="82"/>
      <c r="K73" s="83"/>
    </row>
    <row r="74" spans="1:11" ht="13.5">
      <c r="A74" s="81" t="s">
        <v>114</v>
      </c>
      <c r="B74" s="81" t="s">
        <v>169</v>
      </c>
      <c r="C74" s="81" t="s">
        <v>350</v>
      </c>
      <c r="D74" s="82" t="s">
        <v>372</v>
      </c>
      <c r="E74" s="83"/>
      <c r="F74" s="67"/>
      <c r="G74" s="81"/>
      <c r="H74" s="81"/>
      <c r="I74" s="81"/>
      <c r="J74" s="82"/>
      <c r="K74" s="83"/>
    </row>
    <row r="75" spans="1:11" ht="13.5">
      <c r="A75" s="81" t="s">
        <v>80</v>
      </c>
      <c r="B75" s="81" t="s">
        <v>165</v>
      </c>
      <c r="C75" s="81" t="s">
        <v>351</v>
      </c>
      <c r="D75" s="82" t="s">
        <v>373</v>
      </c>
      <c r="E75" s="83" t="s">
        <v>386</v>
      </c>
      <c r="F75" s="67"/>
      <c r="G75" s="81"/>
      <c r="H75" s="81"/>
      <c r="I75" s="81"/>
      <c r="J75" s="82"/>
      <c r="K75" s="83"/>
    </row>
    <row r="76" spans="1:11" ht="13.5">
      <c r="A76" s="81" t="s">
        <v>115</v>
      </c>
      <c r="B76" s="81" t="s">
        <v>170</v>
      </c>
      <c r="C76" s="81" t="s">
        <v>352</v>
      </c>
      <c r="D76" s="82" t="s">
        <v>374</v>
      </c>
      <c r="E76" s="83"/>
      <c r="F76" s="67"/>
      <c r="G76" s="81"/>
      <c r="H76" s="81"/>
      <c r="I76" s="81"/>
      <c r="J76" s="82"/>
      <c r="K76" s="83"/>
    </row>
    <row r="77" spans="1:5" ht="13.5">
      <c r="A77" s="81" t="s">
        <v>68</v>
      </c>
      <c r="B77" s="81" t="s">
        <v>144</v>
      </c>
      <c r="C77" s="81" t="s">
        <v>290</v>
      </c>
      <c r="D77" s="82" t="s">
        <v>303</v>
      </c>
      <c r="E77" s="83" t="s">
        <v>380</v>
      </c>
    </row>
    <row r="78" spans="1:5" ht="13.5">
      <c r="A78" s="81" t="s">
        <v>158</v>
      </c>
      <c r="B78" s="81" t="s">
        <v>172</v>
      </c>
      <c r="C78" s="81" t="s">
        <v>353</v>
      </c>
      <c r="D78" s="82" t="s">
        <v>375</v>
      </c>
      <c r="E78" s="83"/>
    </row>
    <row r="79" spans="1:5" ht="13.5">
      <c r="A79" s="81" t="s">
        <v>325</v>
      </c>
      <c r="B79" s="81" t="s">
        <v>334</v>
      </c>
      <c r="C79" s="81" t="s">
        <v>354</v>
      </c>
      <c r="D79" s="82" t="s">
        <v>376</v>
      </c>
      <c r="E79" s="83" t="s">
        <v>389</v>
      </c>
    </row>
    <row r="80" spans="1:5" ht="13.5">
      <c r="A80" s="28" t="s">
        <v>326</v>
      </c>
      <c r="B80" s="28" t="s">
        <v>335</v>
      </c>
      <c r="C80" s="78" t="s">
        <v>355</v>
      </c>
      <c r="D80" s="82" t="s">
        <v>377</v>
      </c>
      <c r="E80" s="80"/>
    </row>
    <row r="81" spans="1:5" ht="13.5">
      <c r="A81" s="81" t="s">
        <v>327</v>
      </c>
      <c r="B81" s="81" t="s">
        <v>336</v>
      </c>
      <c r="C81" s="81" t="s">
        <v>356</v>
      </c>
      <c r="D81" s="82" t="s">
        <v>378</v>
      </c>
      <c r="E81" s="76"/>
    </row>
    <row r="82" spans="1:5" ht="13.5">
      <c r="A82" s="83"/>
      <c r="B82" s="5"/>
      <c r="C82" s="83"/>
      <c r="D82" s="77"/>
      <c r="E82" s="80"/>
    </row>
    <row r="83" spans="1:5" ht="13.5">
      <c r="A83" s="28"/>
      <c r="B83" s="28"/>
      <c r="C83" s="78"/>
      <c r="D83" s="79"/>
      <c r="E83" s="80"/>
    </row>
    <row r="84" spans="1:5" ht="13.5">
      <c r="A84" s="28"/>
      <c r="B84" s="28"/>
      <c r="C84" s="78"/>
      <c r="D84" s="79"/>
      <c r="E84" s="80"/>
    </row>
    <row r="85" spans="1:5" ht="13.5">
      <c r="A85" s="28"/>
      <c r="B85" s="28"/>
      <c r="C85" s="78"/>
      <c r="D85" s="79"/>
      <c r="E85" s="80"/>
    </row>
    <row r="86" spans="1:5" ht="13.5">
      <c r="A86" s="39"/>
      <c r="B86" s="3"/>
      <c r="C86" s="80"/>
      <c r="D86" s="77"/>
      <c r="E86" s="76"/>
    </row>
    <row r="87" spans="1:4" ht="13.5">
      <c r="A87" s="4"/>
      <c r="B87" s="7"/>
      <c r="C87" s="5"/>
      <c r="D87" s="6"/>
    </row>
    <row r="88" spans="1:4" ht="13.5">
      <c r="A88" s="4"/>
      <c r="B88" s="7"/>
      <c r="C88" s="5"/>
      <c r="D88" s="6"/>
    </row>
    <row r="89" spans="1:4" ht="13.5">
      <c r="A89" s="4"/>
      <c r="B89" s="5"/>
      <c r="C89" s="4"/>
      <c r="D89" s="6"/>
    </row>
    <row r="90" spans="1:4" ht="13.5">
      <c r="A90" s="4"/>
      <c r="B90" s="5"/>
      <c r="C90" s="4"/>
      <c r="D90" s="6"/>
    </row>
    <row r="91" spans="1:4" s="11" customFormat="1" ht="13.5">
      <c r="A91" s="4"/>
      <c r="B91" s="5"/>
      <c r="C91" s="4"/>
      <c r="D91" s="6"/>
    </row>
    <row r="92" spans="1:4" s="11" customFormat="1" ht="13.5">
      <c r="A92" s="4"/>
      <c r="B92" s="5"/>
      <c r="C92" s="4"/>
      <c r="D92" s="6"/>
    </row>
    <row r="93" spans="1:4" s="11" customFormat="1" ht="13.5">
      <c r="A93" s="4"/>
      <c r="B93" s="5"/>
      <c r="C93" s="4"/>
      <c r="D93" s="6"/>
    </row>
    <row r="95" ht="13.5">
      <c r="A95" t="s">
        <v>31</v>
      </c>
    </row>
    <row r="96" spans="1:14" ht="13.5">
      <c r="A96" s="69" t="s">
        <v>20</v>
      </c>
      <c r="B96" s="69" t="s">
        <v>21</v>
      </c>
      <c r="C96" s="69" t="s">
        <v>22</v>
      </c>
      <c r="D96" s="1" t="s">
        <v>23</v>
      </c>
      <c r="E96" s="71"/>
      <c r="F96" s="69"/>
      <c r="G96" s="69"/>
      <c r="H96" s="69"/>
      <c r="I96" s="69"/>
      <c r="J96" s="69"/>
      <c r="K96" s="69"/>
      <c r="L96" s="69"/>
      <c r="M96" s="69"/>
      <c r="N96" s="69"/>
    </row>
    <row r="97" spans="1:14" ht="13.5">
      <c r="A97" s="35" t="s">
        <v>75</v>
      </c>
      <c r="B97" s="35" t="s">
        <v>160</v>
      </c>
      <c r="C97" s="35" t="s">
        <v>263</v>
      </c>
      <c r="D97" s="36" t="s">
        <v>357</v>
      </c>
      <c r="E97" s="76"/>
      <c r="F97" s="70"/>
      <c r="G97" s="70"/>
      <c r="H97" s="70"/>
      <c r="I97" s="70"/>
      <c r="J97" s="70"/>
      <c r="K97" s="70"/>
      <c r="L97" s="70"/>
      <c r="M97" s="70"/>
      <c r="N97" s="70"/>
    </row>
    <row r="98" spans="1:14" ht="13.5">
      <c r="A98" s="37" t="s">
        <v>86</v>
      </c>
      <c r="B98" s="35" t="s">
        <v>183</v>
      </c>
      <c r="C98" s="35" t="s">
        <v>413</v>
      </c>
      <c r="D98" s="38" t="s">
        <v>442</v>
      </c>
      <c r="E98" s="76"/>
      <c r="F98" s="70"/>
      <c r="G98" s="70"/>
      <c r="H98" s="70"/>
      <c r="I98" s="70"/>
      <c r="J98" s="70"/>
      <c r="K98" s="70"/>
      <c r="L98" s="70"/>
      <c r="M98" s="70"/>
      <c r="N98" s="70"/>
    </row>
    <row r="99" spans="1:14" ht="13.5">
      <c r="A99" s="35" t="s">
        <v>91</v>
      </c>
      <c r="B99" s="35" t="s">
        <v>184</v>
      </c>
      <c r="C99" s="35" t="s">
        <v>414</v>
      </c>
      <c r="D99" s="38" t="s">
        <v>443</v>
      </c>
      <c r="E99" s="76"/>
      <c r="F99" s="70"/>
      <c r="G99" s="70"/>
      <c r="H99" s="70"/>
      <c r="I99" s="70"/>
      <c r="J99" s="70"/>
      <c r="K99" s="70"/>
      <c r="L99" s="70"/>
      <c r="M99" s="70"/>
      <c r="N99" s="70"/>
    </row>
    <row r="100" spans="1:14" ht="13.5">
      <c r="A100" s="35" t="s">
        <v>79</v>
      </c>
      <c r="B100" s="35" t="s">
        <v>161</v>
      </c>
      <c r="C100" s="35" t="s">
        <v>337</v>
      </c>
      <c r="D100" s="38" t="s">
        <v>358</v>
      </c>
      <c r="E100" s="76"/>
      <c r="F100" s="70"/>
      <c r="G100" s="70"/>
      <c r="H100" s="70"/>
      <c r="I100" s="70"/>
      <c r="J100" s="70"/>
      <c r="K100" s="70"/>
      <c r="L100" s="70"/>
      <c r="M100" s="70"/>
      <c r="N100" s="70"/>
    </row>
    <row r="101" spans="1:14" ht="13.5">
      <c r="A101" s="37" t="s">
        <v>94</v>
      </c>
      <c r="B101" s="35" t="s">
        <v>185</v>
      </c>
      <c r="C101" s="35" t="s">
        <v>415</v>
      </c>
      <c r="D101" s="38" t="s">
        <v>444</v>
      </c>
      <c r="E101" s="76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13.5">
      <c r="A102" s="37" t="s">
        <v>92</v>
      </c>
      <c r="B102" s="35" t="s">
        <v>187</v>
      </c>
      <c r="C102" s="35" t="s">
        <v>416</v>
      </c>
      <c r="D102" s="38" t="s">
        <v>445</v>
      </c>
      <c r="E102" s="76"/>
      <c r="F102" s="70"/>
      <c r="G102" s="70"/>
      <c r="H102" s="70"/>
      <c r="I102" s="70"/>
      <c r="J102" s="70"/>
      <c r="K102" s="70"/>
      <c r="L102" s="70"/>
      <c r="M102" s="70"/>
      <c r="N102" s="70"/>
    </row>
    <row r="103" spans="1:14" ht="13.5">
      <c r="A103" s="37" t="s">
        <v>390</v>
      </c>
      <c r="B103" s="35" t="s">
        <v>400</v>
      </c>
      <c r="C103" s="35" t="s">
        <v>417</v>
      </c>
      <c r="D103" s="38" t="s">
        <v>446</v>
      </c>
      <c r="E103" s="76"/>
      <c r="F103" s="70"/>
      <c r="G103" s="70"/>
      <c r="H103" s="70"/>
      <c r="I103" s="70"/>
      <c r="J103" s="70"/>
      <c r="K103" s="70"/>
      <c r="L103" s="70"/>
      <c r="M103" s="70"/>
      <c r="N103" s="70"/>
    </row>
    <row r="104" spans="1:14" ht="13.5">
      <c r="A104" s="37" t="s">
        <v>82</v>
      </c>
      <c r="B104" s="35" t="s">
        <v>147</v>
      </c>
      <c r="C104" s="35" t="s">
        <v>280</v>
      </c>
      <c r="D104" s="38" t="s">
        <v>293</v>
      </c>
      <c r="E104" s="76"/>
      <c r="F104" s="70"/>
      <c r="G104" s="70"/>
      <c r="H104" s="70"/>
      <c r="I104" s="70"/>
      <c r="J104" s="70"/>
      <c r="K104" s="70"/>
      <c r="L104" s="70"/>
      <c r="M104" s="70"/>
      <c r="N104" s="70"/>
    </row>
    <row r="105" spans="1:14" ht="13.5">
      <c r="A105" s="37" t="s">
        <v>87</v>
      </c>
      <c r="B105" s="35" t="s">
        <v>188</v>
      </c>
      <c r="C105" s="35" t="s">
        <v>418</v>
      </c>
      <c r="D105" s="38" t="s">
        <v>447</v>
      </c>
      <c r="E105" s="76"/>
      <c r="F105" s="70"/>
      <c r="G105" s="70"/>
      <c r="H105" s="70"/>
      <c r="I105" s="70"/>
      <c r="J105" s="70"/>
      <c r="K105" s="70"/>
      <c r="L105" s="70"/>
      <c r="M105" s="70"/>
      <c r="N105" s="70"/>
    </row>
    <row r="106" spans="1:14" ht="13.5">
      <c r="A106" s="37" t="s">
        <v>391</v>
      </c>
      <c r="B106" s="35" t="s">
        <v>401</v>
      </c>
      <c r="C106" s="35" t="s">
        <v>419</v>
      </c>
      <c r="D106" s="38" t="s">
        <v>448</v>
      </c>
      <c r="E106" s="76"/>
      <c r="F106" s="70"/>
      <c r="G106" s="70"/>
      <c r="H106" s="70"/>
      <c r="I106" s="70"/>
      <c r="J106" s="70"/>
      <c r="K106" s="70"/>
      <c r="L106" s="70"/>
      <c r="M106" s="70"/>
      <c r="N106" s="70"/>
    </row>
    <row r="107" spans="1:14" ht="13.5">
      <c r="A107" s="37" t="s">
        <v>84</v>
      </c>
      <c r="B107" s="35" t="s">
        <v>189</v>
      </c>
      <c r="C107" s="35" t="s">
        <v>420</v>
      </c>
      <c r="D107" s="38" t="s">
        <v>449</v>
      </c>
      <c r="E107" s="76"/>
      <c r="F107" s="70"/>
      <c r="G107" s="70"/>
      <c r="H107" s="70"/>
      <c r="I107" s="70"/>
      <c r="J107" s="70"/>
      <c r="K107" s="70"/>
      <c r="L107" s="70"/>
      <c r="M107" s="70"/>
      <c r="N107" s="70"/>
    </row>
    <row r="108" spans="1:14" ht="13.5">
      <c r="A108" s="37" t="s">
        <v>67</v>
      </c>
      <c r="B108" s="35" t="s">
        <v>148</v>
      </c>
      <c r="C108" s="35" t="s">
        <v>281</v>
      </c>
      <c r="D108" s="38" t="s">
        <v>294</v>
      </c>
      <c r="E108" s="76"/>
      <c r="F108" s="70"/>
      <c r="G108" s="70"/>
      <c r="H108" s="70"/>
      <c r="I108" s="70"/>
      <c r="J108" s="70"/>
      <c r="K108" s="70"/>
      <c r="L108" s="70"/>
      <c r="M108" s="70"/>
      <c r="N108" s="70"/>
    </row>
    <row r="109" spans="1:14" ht="13.5">
      <c r="A109" s="37" t="s">
        <v>392</v>
      </c>
      <c r="B109" s="35" t="s">
        <v>402</v>
      </c>
      <c r="C109" s="35" t="s">
        <v>421</v>
      </c>
      <c r="D109" s="38" t="s">
        <v>450</v>
      </c>
      <c r="E109" s="76"/>
      <c r="F109" s="70"/>
      <c r="G109" s="70"/>
      <c r="H109" s="70"/>
      <c r="I109" s="70"/>
      <c r="J109" s="70"/>
      <c r="K109" s="70"/>
      <c r="L109" s="70"/>
      <c r="M109" s="70"/>
      <c r="N109" s="70"/>
    </row>
    <row r="110" spans="1:14" ht="13.5">
      <c r="A110" s="37" t="s">
        <v>319</v>
      </c>
      <c r="B110" s="35" t="s">
        <v>328</v>
      </c>
      <c r="C110" s="35" t="s">
        <v>338</v>
      </c>
      <c r="D110" s="38" t="s">
        <v>359</v>
      </c>
      <c r="E110" s="76"/>
      <c r="F110" s="70"/>
      <c r="G110" s="70"/>
      <c r="H110" s="70"/>
      <c r="I110" s="70"/>
      <c r="J110" s="70"/>
      <c r="K110" s="70"/>
      <c r="L110" s="70"/>
      <c r="M110" s="70"/>
      <c r="N110" s="70"/>
    </row>
    <row r="111" spans="1:14" ht="13.5">
      <c r="A111" s="37" t="s">
        <v>61</v>
      </c>
      <c r="B111" s="35" t="s">
        <v>153</v>
      </c>
      <c r="C111" s="35" t="s">
        <v>285</v>
      </c>
      <c r="D111" s="38" t="s">
        <v>298</v>
      </c>
      <c r="E111" s="76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13.5">
      <c r="A112" s="37" t="s">
        <v>95</v>
      </c>
      <c r="B112" s="35" t="s">
        <v>195</v>
      </c>
      <c r="C112" s="35" t="s">
        <v>422</v>
      </c>
      <c r="D112" s="38" t="s">
        <v>451</v>
      </c>
      <c r="E112" s="76"/>
      <c r="F112" s="70"/>
      <c r="G112" s="70"/>
      <c r="H112" s="70"/>
      <c r="I112" s="70"/>
      <c r="J112" s="70"/>
      <c r="K112" s="70"/>
      <c r="L112" s="70"/>
      <c r="M112" s="70"/>
      <c r="N112" s="70"/>
    </row>
    <row r="113" spans="1:14" ht="13.5">
      <c r="A113" s="37" t="s">
        <v>117</v>
      </c>
      <c r="B113" s="35" t="s">
        <v>197</v>
      </c>
      <c r="C113" s="35" t="s">
        <v>423</v>
      </c>
      <c r="D113" s="38" t="s">
        <v>452</v>
      </c>
      <c r="E113" s="76"/>
      <c r="F113" s="70"/>
      <c r="G113" s="70"/>
      <c r="H113" s="70"/>
      <c r="I113" s="70"/>
      <c r="J113" s="70"/>
      <c r="K113" s="70"/>
      <c r="L113" s="70"/>
      <c r="M113" s="70"/>
      <c r="N113" s="70"/>
    </row>
    <row r="114" spans="1:14" ht="13.5">
      <c r="A114" s="37" t="s">
        <v>393</v>
      </c>
      <c r="B114" s="35" t="s">
        <v>403</v>
      </c>
      <c r="C114" s="35" t="s">
        <v>424</v>
      </c>
      <c r="D114" s="38" t="s">
        <v>453</v>
      </c>
      <c r="E114" s="76"/>
      <c r="F114" s="70"/>
      <c r="G114" s="70"/>
      <c r="H114" s="70"/>
      <c r="I114" s="70"/>
      <c r="J114" s="70"/>
      <c r="K114" s="70"/>
      <c r="L114" s="70"/>
      <c r="M114" s="70"/>
      <c r="N114" s="70"/>
    </row>
    <row r="115" spans="1:14" ht="13.5">
      <c r="A115" s="37" t="s">
        <v>394</v>
      </c>
      <c r="B115" s="35" t="s">
        <v>404</v>
      </c>
      <c r="C115" s="35" t="s">
        <v>425</v>
      </c>
      <c r="D115" s="38" t="s">
        <v>454</v>
      </c>
      <c r="E115" s="76"/>
      <c r="F115" s="70"/>
      <c r="G115" s="70"/>
      <c r="H115" s="70"/>
      <c r="I115" s="70"/>
      <c r="J115" s="70"/>
      <c r="K115" s="70"/>
      <c r="L115" s="70"/>
      <c r="M115" s="70"/>
      <c r="N115" s="70"/>
    </row>
    <row r="116" spans="1:14" ht="13.5">
      <c r="A116" s="37" t="s">
        <v>323</v>
      </c>
      <c r="B116" s="35" t="s">
        <v>332</v>
      </c>
      <c r="C116" s="35" t="s">
        <v>345</v>
      </c>
      <c r="D116" s="38" t="s">
        <v>366</v>
      </c>
      <c r="E116" s="76"/>
      <c r="F116" s="70"/>
      <c r="G116" s="70"/>
      <c r="H116" s="70"/>
      <c r="I116" s="70"/>
      <c r="J116" s="70"/>
      <c r="K116" s="70"/>
      <c r="L116" s="70"/>
      <c r="M116" s="70"/>
      <c r="N116" s="70"/>
    </row>
    <row r="117" spans="1:14" ht="13.5">
      <c r="A117" s="37" t="s">
        <v>395</v>
      </c>
      <c r="B117" s="35" t="s">
        <v>405</v>
      </c>
      <c r="C117" s="35" t="s">
        <v>426</v>
      </c>
      <c r="D117" s="38" t="s">
        <v>455</v>
      </c>
      <c r="E117" s="76"/>
      <c r="F117" s="70"/>
      <c r="G117" s="70"/>
      <c r="H117" s="70"/>
      <c r="I117" s="70"/>
      <c r="J117" s="70"/>
      <c r="K117" s="70"/>
      <c r="L117" s="70"/>
      <c r="M117" s="70"/>
      <c r="N117" s="70"/>
    </row>
    <row r="118" spans="1:14" ht="13.5">
      <c r="A118" s="37" t="s">
        <v>90</v>
      </c>
      <c r="B118" s="35" t="s">
        <v>190</v>
      </c>
      <c r="C118" s="35" t="s">
        <v>427</v>
      </c>
      <c r="D118" s="38" t="s">
        <v>456</v>
      </c>
      <c r="E118" s="76"/>
      <c r="F118" s="70"/>
      <c r="G118" s="70"/>
      <c r="H118" s="70"/>
      <c r="I118" s="70"/>
      <c r="J118" s="70"/>
      <c r="K118" s="70"/>
      <c r="L118" s="70"/>
      <c r="M118" s="70"/>
      <c r="N118" s="70"/>
    </row>
    <row r="119" spans="1:14" ht="13.5">
      <c r="A119" s="37" t="s">
        <v>89</v>
      </c>
      <c r="B119" s="35" t="s">
        <v>186</v>
      </c>
      <c r="C119" s="35" t="s">
        <v>428</v>
      </c>
      <c r="D119" s="38" t="s">
        <v>457</v>
      </c>
      <c r="E119" s="76"/>
      <c r="F119" s="70"/>
      <c r="G119" s="70"/>
      <c r="H119" s="70"/>
      <c r="I119" s="70"/>
      <c r="J119" s="70"/>
      <c r="K119" s="70"/>
      <c r="L119" s="70"/>
      <c r="M119" s="70"/>
      <c r="N119" s="70"/>
    </row>
    <row r="120" spans="1:14" ht="13.5">
      <c r="A120" s="37" t="s">
        <v>118</v>
      </c>
      <c r="B120" s="35" t="s">
        <v>192</v>
      </c>
      <c r="C120" s="35" t="s">
        <v>429</v>
      </c>
      <c r="D120" s="38" t="s">
        <v>458</v>
      </c>
      <c r="E120" s="76"/>
      <c r="F120" s="70"/>
      <c r="G120" s="70"/>
      <c r="H120" s="70"/>
      <c r="I120" s="70"/>
      <c r="J120" s="70"/>
      <c r="K120" s="70"/>
      <c r="L120" s="70"/>
      <c r="M120" s="70"/>
      <c r="N120" s="70"/>
    </row>
    <row r="121" spans="1:14" ht="13.5">
      <c r="A121" s="37" t="s">
        <v>85</v>
      </c>
      <c r="B121" s="35" t="s">
        <v>194</v>
      </c>
      <c r="C121" s="35" t="s">
        <v>285</v>
      </c>
      <c r="D121" s="38" t="s">
        <v>459</v>
      </c>
      <c r="E121" s="76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13.5">
      <c r="A122" s="37" t="s">
        <v>182</v>
      </c>
      <c r="B122" s="35" t="s">
        <v>406</v>
      </c>
      <c r="C122" s="35" t="s">
        <v>430</v>
      </c>
      <c r="D122" s="38" t="s">
        <v>460</v>
      </c>
      <c r="E122" s="76"/>
      <c r="F122" s="70"/>
      <c r="G122" s="70"/>
      <c r="H122" s="70"/>
      <c r="I122" s="70"/>
      <c r="J122" s="70"/>
      <c r="K122" s="70"/>
      <c r="L122" s="70"/>
      <c r="M122" s="70"/>
      <c r="N122" s="70"/>
    </row>
    <row r="123" spans="1:14" ht="13.5">
      <c r="A123" s="37" t="s">
        <v>81</v>
      </c>
      <c r="B123" s="35" t="s">
        <v>167</v>
      </c>
      <c r="C123" s="35" t="s">
        <v>347</v>
      </c>
      <c r="D123" s="38" t="s">
        <v>369</v>
      </c>
      <c r="E123" s="76"/>
      <c r="F123" s="70"/>
      <c r="G123" s="70"/>
      <c r="H123" s="70"/>
      <c r="I123" s="70"/>
      <c r="J123" s="70"/>
      <c r="K123" s="70"/>
      <c r="L123" s="70"/>
      <c r="M123" s="70"/>
      <c r="N123" s="70"/>
    </row>
    <row r="124" spans="1:14" ht="13.5">
      <c r="A124" s="37" t="s">
        <v>93</v>
      </c>
      <c r="B124" s="35" t="s">
        <v>196</v>
      </c>
      <c r="C124" s="35" t="s">
        <v>431</v>
      </c>
      <c r="D124" s="38" t="s">
        <v>461</v>
      </c>
      <c r="E124" s="76"/>
      <c r="F124" s="70"/>
      <c r="G124" s="70"/>
      <c r="H124" s="70"/>
      <c r="I124" s="70"/>
      <c r="J124" s="70"/>
      <c r="K124" s="70"/>
      <c r="L124" s="70"/>
      <c r="M124" s="70"/>
      <c r="N124" s="70"/>
    </row>
    <row r="125" spans="1:14" ht="13.5">
      <c r="A125" s="37" t="s">
        <v>88</v>
      </c>
      <c r="B125" s="35" t="s">
        <v>149</v>
      </c>
      <c r="C125" s="35" t="s">
        <v>288</v>
      </c>
      <c r="D125" s="38" t="s">
        <v>301</v>
      </c>
      <c r="E125" s="76"/>
      <c r="F125" s="70"/>
      <c r="G125" s="70"/>
      <c r="H125" s="70"/>
      <c r="I125" s="70"/>
      <c r="J125" s="70"/>
      <c r="K125" s="70"/>
      <c r="L125" s="70"/>
      <c r="M125" s="70"/>
      <c r="N125" s="70"/>
    </row>
    <row r="126" spans="1:14" ht="13.5">
      <c r="A126" s="37" t="s">
        <v>83</v>
      </c>
      <c r="B126" s="35" t="s">
        <v>163</v>
      </c>
      <c r="C126" s="35" t="s">
        <v>348</v>
      </c>
      <c r="D126" s="38" t="s">
        <v>370</v>
      </c>
      <c r="E126" s="76"/>
      <c r="F126" s="70"/>
      <c r="G126" s="70"/>
      <c r="H126" s="70"/>
      <c r="I126" s="70"/>
      <c r="J126" s="70"/>
      <c r="K126" s="70"/>
      <c r="L126" s="70"/>
      <c r="M126" s="70"/>
      <c r="N126" s="70"/>
    </row>
    <row r="127" spans="1:14" ht="13.5">
      <c r="A127" s="37" t="s">
        <v>178</v>
      </c>
      <c r="B127" s="35" t="s">
        <v>407</v>
      </c>
      <c r="C127" s="35" t="s">
        <v>432</v>
      </c>
      <c r="D127" s="38" t="s">
        <v>462</v>
      </c>
      <c r="E127" s="76"/>
      <c r="F127" s="70"/>
      <c r="G127" s="70"/>
      <c r="H127" s="70"/>
      <c r="I127" s="70"/>
      <c r="J127" s="70"/>
      <c r="K127" s="70"/>
      <c r="L127" s="70"/>
      <c r="M127" s="70"/>
      <c r="N127" s="70"/>
    </row>
    <row r="128" spans="1:14" ht="13.5">
      <c r="A128" s="37" t="s">
        <v>396</v>
      </c>
      <c r="B128" s="35" t="s">
        <v>193</v>
      </c>
      <c r="C128" s="35" t="s">
        <v>433</v>
      </c>
      <c r="D128" s="38" t="s">
        <v>463</v>
      </c>
      <c r="E128" s="76"/>
      <c r="F128" s="70"/>
      <c r="G128" s="70"/>
      <c r="H128" s="70"/>
      <c r="I128" s="70"/>
      <c r="J128" s="70"/>
      <c r="K128" s="70"/>
      <c r="L128" s="70"/>
      <c r="M128" s="70"/>
      <c r="N128" s="70"/>
    </row>
    <row r="129" spans="1:14" ht="13.5">
      <c r="A129" s="37" t="s">
        <v>32</v>
      </c>
      <c r="B129" s="35" t="s">
        <v>191</v>
      </c>
      <c r="C129" s="35" t="s">
        <v>434</v>
      </c>
      <c r="D129" s="38" t="s">
        <v>464</v>
      </c>
      <c r="E129" s="76"/>
      <c r="F129" s="70"/>
      <c r="G129" s="70"/>
      <c r="H129" s="70"/>
      <c r="I129" s="70"/>
      <c r="J129" s="70"/>
      <c r="K129" s="70"/>
      <c r="L129" s="70"/>
      <c r="M129" s="70"/>
      <c r="N129" s="70"/>
    </row>
    <row r="130" spans="1:14" ht="13.5">
      <c r="A130" s="37" t="s">
        <v>397</v>
      </c>
      <c r="B130" s="35" t="s">
        <v>408</v>
      </c>
      <c r="C130" s="35" t="s">
        <v>435</v>
      </c>
      <c r="D130" s="38" t="s">
        <v>465</v>
      </c>
      <c r="E130" s="76"/>
      <c r="F130" s="70"/>
      <c r="G130" s="70"/>
      <c r="H130" s="70"/>
      <c r="I130" s="70"/>
      <c r="J130" s="70"/>
      <c r="K130" s="70"/>
      <c r="L130" s="70"/>
      <c r="M130" s="70"/>
      <c r="N130" s="70"/>
    </row>
    <row r="131" spans="1:14" ht="13.5">
      <c r="A131" s="37" t="s">
        <v>398</v>
      </c>
      <c r="B131" s="35" t="s">
        <v>330</v>
      </c>
      <c r="C131" s="35" t="s">
        <v>436</v>
      </c>
      <c r="D131" s="38" t="s">
        <v>466</v>
      </c>
      <c r="E131" s="76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13.5">
      <c r="A132" s="37" t="s">
        <v>181</v>
      </c>
      <c r="B132" s="35" t="s">
        <v>199</v>
      </c>
      <c r="C132" s="35" t="s">
        <v>437</v>
      </c>
      <c r="D132" s="38" t="s">
        <v>467</v>
      </c>
      <c r="E132" s="76"/>
      <c r="F132" s="70"/>
      <c r="G132" s="70"/>
      <c r="H132" s="70"/>
      <c r="I132" s="70"/>
      <c r="J132" s="70"/>
      <c r="K132" s="70"/>
      <c r="L132" s="70"/>
      <c r="M132" s="70"/>
      <c r="N132" s="70"/>
    </row>
    <row r="133" spans="1:5" ht="13.5">
      <c r="A133" s="37" t="s">
        <v>33</v>
      </c>
      <c r="B133" s="35" t="s">
        <v>409</v>
      </c>
      <c r="C133" s="35" t="s">
        <v>438</v>
      </c>
      <c r="D133" s="38" t="s">
        <v>468</v>
      </c>
      <c r="E133" s="76"/>
    </row>
    <row r="134" spans="1:5" ht="13.5">
      <c r="A134" s="37" t="s">
        <v>262</v>
      </c>
      <c r="B134" s="35" t="s">
        <v>410</v>
      </c>
      <c r="C134" s="35" t="s">
        <v>439</v>
      </c>
      <c r="D134" s="38" t="s">
        <v>469</v>
      </c>
      <c r="E134" s="76"/>
    </row>
    <row r="135" spans="1:5" ht="13.5">
      <c r="A135" s="37" t="s">
        <v>158</v>
      </c>
      <c r="B135" s="35" t="s">
        <v>172</v>
      </c>
      <c r="C135" s="35" t="s">
        <v>353</v>
      </c>
      <c r="D135" s="38" t="s">
        <v>375</v>
      </c>
      <c r="E135" s="76"/>
    </row>
    <row r="136" spans="1:5" ht="13.5">
      <c r="A136" s="37" t="s">
        <v>326</v>
      </c>
      <c r="B136" s="35" t="s">
        <v>335</v>
      </c>
      <c r="C136" s="35" t="s">
        <v>355</v>
      </c>
      <c r="D136" s="38" t="s">
        <v>377</v>
      </c>
      <c r="E136" s="76"/>
    </row>
    <row r="137" spans="1:5" ht="13.5">
      <c r="A137" s="37" t="s">
        <v>179</v>
      </c>
      <c r="B137" s="35" t="s">
        <v>198</v>
      </c>
      <c r="C137" s="35" t="s">
        <v>440</v>
      </c>
      <c r="D137" s="38" t="s">
        <v>470</v>
      </c>
      <c r="E137" s="76"/>
    </row>
    <row r="138" spans="1:5" ht="13.5">
      <c r="A138" s="37" t="s">
        <v>399</v>
      </c>
      <c r="B138" s="35" t="s">
        <v>411</v>
      </c>
      <c r="C138" s="35" t="s">
        <v>441</v>
      </c>
      <c r="D138" s="38" t="s">
        <v>471</v>
      </c>
      <c r="E138" s="76"/>
    </row>
    <row r="139" spans="1:5" ht="13.5">
      <c r="A139" s="37" t="s">
        <v>180</v>
      </c>
      <c r="B139" s="35" t="s">
        <v>412</v>
      </c>
      <c r="C139" s="35" t="s">
        <v>349</v>
      </c>
      <c r="D139" s="38" t="s">
        <v>472</v>
      </c>
      <c r="E139" s="76"/>
    </row>
    <row r="140" spans="1:5" ht="13.5">
      <c r="A140" s="37"/>
      <c r="B140" s="35"/>
      <c r="C140" s="35"/>
      <c r="D140" s="38"/>
      <c r="E140" s="76"/>
    </row>
    <row r="141" spans="1:5" ht="13.5">
      <c r="A141" s="37"/>
      <c r="B141" s="35"/>
      <c r="C141" s="35"/>
      <c r="D141" s="38"/>
      <c r="E141" s="76"/>
    </row>
    <row r="142" spans="1:4" ht="13.5">
      <c r="A142" s="37"/>
      <c r="B142" s="35"/>
      <c r="C142" s="35"/>
      <c r="D142" s="38"/>
    </row>
    <row r="143" spans="1:4" ht="13.5">
      <c r="A143" s="37"/>
      <c r="B143" s="35"/>
      <c r="C143" s="35"/>
      <c r="D143" s="38"/>
    </row>
    <row r="144" spans="1:4" s="34" customFormat="1" ht="13.5">
      <c r="A144" s="37"/>
      <c r="B144" s="35"/>
      <c r="C144" s="35"/>
      <c r="D144" s="38"/>
    </row>
    <row r="145" spans="1:4" s="34" customFormat="1" ht="13.5">
      <c r="A145" s="37"/>
      <c r="B145" s="35"/>
      <c r="C145" s="35"/>
      <c r="D145" s="38"/>
    </row>
    <row r="146" spans="1:4" s="34" customFormat="1" ht="13.5">
      <c r="A146" s="37"/>
      <c r="B146" s="35"/>
      <c r="C146" s="35"/>
      <c r="D146" s="38"/>
    </row>
    <row r="147" spans="1:4" s="34" customFormat="1" ht="13.5">
      <c r="A147" s="37"/>
      <c r="B147" s="35"/>
      <c r="C147" s="35"/>
      <c r="D147" s="38"/>
    </row>
    <row r="148" spans="1:4" ht="13.5">
      <c r="A148" s="37"/>
      <c r="B148" s="35"/>
      <c r="C148" s="35"/>
      <c r="D148" s="38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supprt50</dc:creator>
  <cp:keywords/>
  <dc:description/>
  <cp:lastModifiedBy>ibasapo</cp:lastModifiedBy>
  <cp:lastPrinted>2016-08-09T11:11:49Z</cp:lastPrinted>
  <dcterms:created xsi:type="dcterms:W3CDTF">2012-06-02T06:47:58Z</dcterms:created>
  <dcterms:modified xsi:type="dcterms:W3CDTF">2016-12-02T02:48:57Z</dcterms:modified>
  <cp:category/>
  <cp:version/>
  <cp:contentType/>
  <cp:contentStatus/>
</cp:coreProperties>
</file>